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085" activeTab="2"/>
  </bookViews>
  <sheets>
    <sheet name="Celkem" sheetId="1" r:id="rId1"/>
    <sheet name="Družstva" sheetId="2" r:id="rId2"/>
    <sheet name="Jednotlivci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<sst xmlns="http://schemas.openxmlformats.org/spreadsheetml/2006/main" count="157" uniqueCount="93">
  <si>
    <t>+/-věk</t>
  </si>
  <si>
    <t xml:space="preserve">Karel </t>
  </si>
  <si>
    <t xml:space="preserve">Richard </t>
  </si>
  <si>
    <t>Petr</t>
  </si>
  <si>
    <t>Jméno</t>
  </si>
  <si>
    <t>Příjmení</t>
  </si>
  <si>
    <t xml:space="preserve">Rok narození </t>
  </si>
  <si>
    <t>Typ zbraně</t>
  </si>
  <si>
    <t>Nekrytě ležící figura s kruhy</t>
  </si>
  <si>
    <t>I.Č.</t>
  </si>
  <si>
    <t>Pořadí jednotlivci</t>
  </si>
  <si>
    <t>Pořadí dvojic</t>
  </si>
  <si>
    <t>Suma jednotlivci</t>
  </si>
  <si>
    <t>Suma dvojice</t>
  </si>
  <si>
    <t>Miroslav</t>
  </si>
  <si>
    <t>Stanislav</t>
  </si>
  <si>
    <t>Vlastimil</t>
  </si>
  <si>
    <t>ŠVARC</t>
  </si>
  <si>
    <t>Josef</t>
  </si>
  <si>
    <t>Pavel</t>
  </si>
  <si>
    <t>Karel</t>
  </si>
  <si>
    <t>Viktor</t>
  </si>
  <si>
    <t>Václav</t>
  </si>
  <si>
    <t>Milan</t>
  </si>
  <si>
    <t>DRUŽSTVA</t>
  </si>
  <si>
    <t>HARTL</t>
  </si>
  <si>
    <t>GABESAM</t>
  </si>
  <si>
    <t>Pořadí P1</t>
  </si>
  <si>
    <t>Pořadí P2</t>
  </si>
  <si>
    <t>JEDNOTLIVCI</t>
  </si>
  <si>
    <t>CELKEM</t>
  </si>
  <si>
    <t>Pořadí P3</t>
  </si>
  <si>
    <t>VÝSLEDKOVÁ LISTINA  100+20 Stoleťáci</t>
  </si>
  <si>
    <t>FIALA</t>
  </si>
  <si>
    <t>ČERNOHORSKÝ</t>
  </si>
  <si>
    <t>ŠMÍD</t>
  </si>
  <si>
    <t>ČÁP</t>
  </si>
  <si>
    <t>Jan</t>
  </si>
  <si>
    <t>Otto</t>
  </si>
  <si>
    <t>Ludmila</t>
  </si>
  <si>
    <t>CHOCHOLOUŠOVÁ</t>
  </si>
  <si>
    <t>MOTYČKA</t>
  </si>
  <si>
    <t>HANÁK</t>
  </si>
  <si>
    <t>Jitka</t>
  </si>
  <si>
    <t>KREMLÁČEK</t>
  </si>
  <si>
    <t>Michaela</t>
  </si>
  <si>
    <t>Vladimír</t>
  </si>
  <si>
    <t xml:space="preserve">Pavel </t>
  </si>
  <si>
    <t>Michal</t>
  </si>
  <si>
    <t>NEKOLNÝ</t>
  </si>
  <si>
    <t>Jiří</t>
  </si>
  <si>
    <t>Rudolf</t>
  </si>
  <si>
    <t>Martin</t>
  </si>
  <si>
    <t>SÁLUS</t>
  </si>
  <si>
    <t>BLAŽÍČEK</t>
  </si>
  <si>
    <t>JANSA</t>
  </si>
  <si>
    <t>VOŘÍŠEK</t>
  </si>
  <si>
    <t>VÝSLEDKOVÁ LISTINA  Stoleťáci "100+20"</t>
  </si>
  <si>
    <t>Jaroslav</t>
  </si>
  <si>
    <t>KUCHTA</t>
  </si>
  <si>
    <t>Radko</t>
  </si>
  <si>
    <t>BOČEK</t>
  </si>
  <si>
    <t>Jaromír</t>
  </si>
  <si>
    <t>Zdeněk</t>
  </si>
  <si>
    <t>Petra</t>
  </si>
  <si>
    <t>Richard</t>
  </si>
  <si>
    <t>Voříšek</t>
  </si>
  <si>
    <t>KOSEK</t>
  </si>
  <si>
    <t>KOSOVÁ</t>
  </si>
  <si>
    <t>KAREL</t>
  </si>
  <si>
    <t>CEKOTA</t>
  </si>
  <si>
    <t>TROJAN</t>
  </si>
  <si>
    <t>Erik</t>
  </si>
  <si>
    <t>HANUŠ</t>
  </si>
  <si>
    <t>SZÉKELY</t>
  </si>
  <si>
    <t>HOLEYŠOVSKÝ</t>
  </si>
  <si>
    <t>KRÁTÝ</t>
  </si>
  <si>
    <t>Oldřich</t>
  </si>
  <si>
    <t>PŘECECHTĚL</t>
  </si>
  <si>
    <t>OBERLENDER</t>
  </si>
  <si>
    <t>Veronika</t>
  </si>
  <si>
    <t>VYBÍRALOVÁ</t>
  </si>
  <si>
    <t>Tereza</t>
  </si>
  <si>
    <t>Anežka</t>
  </si>
  <si>
    <t>HARTLOVÁ</t>
  </si>
  <si>
    <t>DRASTIL</t>
  </si>
  <si>
    <t>MORAVEC</t>
  </si>
  <si>
    <t>KOS</t>
  </si>
  <si>
    <t>Madam</t>
  </si>
  <si>
    <t xml:space="preserve">Pistolový terč </t>
  </si>
  <si>
    <t>BERÁNEK</t>
  </si>
  <si>
    <t>PEIKER</t>
  </si>
  <si>
    <t>PIVOŇKA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</si>
</sst>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8"/>
      <name val="Agency FB"/>
      <family val="2"/>
    </font>
    <font>
      <sz val="14"/>
      <color indexed="8"/>
      <name val="Asimov"/>
      <family val="2"/>
    </font>
    <font>
      <sz val="12"/>
      <color indexed="8"/>
      <name val="Asimov"/>
      <family val="2"/>
    </font>
    <font>
      <sz val="18"/>
      <color indexed="8"/>
      <name val="Asimov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theme="1"/>
      <name val="Agency FB"/>
      <family val="2"/>
    </font>
    <font>
      <sz val="14"/>
      <color theme="1"/>
      <name val="Asimov"/>
      <family val="2"/>
    </font>
    <font>
      <sz val="12"/>
      <color theme="1"/>
      <name val="Asimov"/>
      <family val="2"/>
    </font>
    <font>
      <sz val="18"/>
      <color theme="1"/>
      <name val="Asimo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ck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ck">
        <color indexed="8"/>
      </bottom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/>
      <top style="thick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ck">
        <color indexed="8"/>
      </bottom>
    </border>
    <border>
      <left style="medium"/>
      <right style="medium"/>
      <top style="medium"/>
      <bottom style="thick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medium"/>
      <top/>
      <bottom>
        <color indexed="63"/>
      </bottom>
    </border>
    <border>
      <left/>
      <right style="medium"/>
      <top style="medium"/>
      <bottom style="thin"/>
    </border>
    <border>
      <left style="medium"/>
      <right/>
      <top style="medium"/>
      <bottom style="thick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41" fillId="13" borderId="0" xfId="0" applyFont="1" applyFill="1" applyAlignment="1">
      <alignment wrapText="1"/>
    </xf>
    <xf numFmtId="0" fontId="41" fillId="13" borderId="0" xfId="0" applyFont="1" applyFill="1" applyAlignment="1" quotePrefix="1">
      <alignment wrapText="1"/>
    </xf>
    <xf numFmtId="0" fontId="0" fillId="11" borderId="0" xfId="0" applyFill="1" applyAlignment="1">
      <alignment/>
    </xf>
    <xf numFmtId="0" fontId="42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14" xfId="46" applyFont="1" applyBorder="1" applyAlignment="1">
      <alignment horizontal="left" vertical="center"/>
      <protection/>
    </xf>
    <xf numFmtId="0" fontId="3" fillId="0" borderId="15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41" fillId="13" borderId="0" xfId="0" applyFont="1" applyFill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11" borderId="17" xfId="0" applyFill="1" applyBorder="1" applyAlignment="1">
      <alignment/>
    </xf>
    <xf numFmtId="0" fontId="3" fillId="0" borderId="20" xfId="46" applyFont="1" applyBorder="1" applyAlignment="1">
      <alignment horizontal="center" vertical="center"/>
      <protection/>
    </xf>
    <xf numFmtId="0" fontId="3" fillId="0" borderId="21" xfId="46" applyFont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1" fillId="13" borderId="0" xfId="0" applyFont="1" applyFill="1" applyAlignment="1" applyProtection="1" quotePrefix="1">
      <alignment wrapText="1"/>
      <protection locked="0"/>
    </xf>
    <xf numFmtId="0" fontId="41" fillId="13" borderId="0" xfId="0" applyFont="1" applyFill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11" borderId="17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41" fillId="13" borderId="0" xfId="0" applyFont="1" applyFill="1" applyAlignment="1" applyProtection="1">
      <alignment horizontal="center" wrapTex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1" fillId="13" borderId="0" xfId="0" applyFont="1" applyFill="1" applyAlignment="1" applyProtection="1">
      <alignment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19" borderId="0" xfId="0" applyFill="1" applyAlignment="1" applyProtection="1">
      <alignment/>
      <protection hidden="1"/>
    </xf>
    <xf numFmtId="0" fontId="43" fillId="0" borderId="0" xfId="0" applyFont="1" applyAlignment="1">
      <alignment/>
    </xf>
    <xf numFmtId="0" fontId="44" fillId="19" borderId="0" xfId="0" applyFont="1" applyFill="1" applyAlignment="1">
      <alignment/>
    </xf>
    <xf numFmtId="0" fontId="4" fillId="0" borderId="20" xfId="46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46" applyFont="1" applyBorder="1" applyAlignment="1">
      <alignment horizontal="left" vertical="center"/>
      <protection/>
    </xf>
    <xf numFmtId="0" fontId="3" fillId="0" borderId="26" xfId="46" applyFont="1" applyBorder="1" applyAlignment="1">
      <alignment horizontal="center" vertical="center"/>
      <protection/>
    </xf>
    <xf numFmtId="0" fontId="3" fillId="0" borderId="27" xfId="46" applyFont="1" applyBorder="1" applyAlignment="1">
      <alignment horizontal="left" vertical="center"/>
      <protection/>
    </xf>
    <xf numFmtId="0" fontId="3" fillId="0" borderId="28" xfId="46" applyFont="1" applyBorder="1" applyAlignment="1">
      <alignment horizontal="left" vertical="center"/>
      <protection/>
    </xf>
    <xf numFmtId="0" fontId="3" fillId="0" borderId="29" xfId="46" applyFont="1" applyBorder="1" applyAlignment="1">
      <alignment horizontal="center" vertical="center"/>
      <protection/>
    </xf>
    <xf numFmtId="0" fontId="3" fillId="0" borderId="30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left" vertical="center"/>
      <protection/>
    </xf>
    <xf numFmtId="0" fontId="3" fillId="0" borderId="21" xfId="46" applyFont="1" applyBorder="1" applyAlignment="1">
      <alignment horizontal="left" vertical="center"/>
      <protection/>
    </xf>
    <xf numFmtId="0" fontId="3" fillId="0" borderId="31" xfId="46" applyFont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left" vertical="center"/>
      <protection/>
    </xf>
    <xf numFmtId="0" fontId="0" fillId="0" borderId="33" xfId="0" applyBorder="1" applyAlignment="1" applyProtection="1">
      <alignment horizontal="center"/>
      <protection hidden="1"/>
    </xf>
    <xf numFmtId="0" fontId="3" fillId="0" borderId="34" xfId="46" applyFont="1" applyBorder="1" applyAlignment="1">
      <alignment horizontal="left" vertical="center"/>
      <protection/>
    </xf>
    <xf numFmtId="0" fontId="3" fillId="0" borderId="35" xfId="46" applyFont="1" applyBorder="1" applyAlignment="1">
      <alignment horizontal="left" vertical="center"/>
      <protection/>
    </xf>
    <xf numFmtId="0" fontId="3" fillId="0" borderId="36" xfId="46" applyFont="1" applyFill="1" applyBorder="1" applyAlignment="1">
      <alignment horizontal="left" vertical="center"/>
      <protection/>
    </xf>
    <xf numFmtId="0" fontId="3" fillId="0" borderId="31" xfId="46" applyFont="1" applyBorder="1" applyAlignment="1">
      <alignment horizontal="left" vertical="center"/>
      <protection/>
    </xf>
    <xf numFmtId="0" fontId="3" fillId="0" borderId="35" xfId="46" applyFont="1" applyBorder="1" applyAlignment="1">
      <alignment horizontal="center" vertical="center"/>
      <protection/>
    </xf>
    <xf numFmtId="0" fontId="3" fillId="0" borderId="34" xfId="46" applyFont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3" fillId="0" borderId="29" xfId="46" applyFont="1" applyBorder="1" applyAlignment="1">
      <alignment horizontal="left" vertical="center"/>
      <protection/>
    </xf>
    <xf numFmtId="0" fontId="4" fillId="0" borderId="34" xfId="46" applyFont="1" applyBorder="1" applyAlignment="1">
      <alignment horizontal="left" vertical="center"/>
      <protection/>
    </xf>
    <xf numFmtId="0" fontId="2" fillId="0" borderId="35" xfId="46" applyFont="1" applyBorder="1" applyAlignment="1">
      <alignment horizontal="left" vertical="center"/>
      <protection/>
    </xf>
    <xf numFmtId="0" fontId="0" fillId="0" borderId="23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/>
      <protection hidden="1"/>
    </xf>
    <xf numFmtId="0" fontId="3" fillId="0" borderId="38" xfId="46" applyFont="1" applyBorder="1" applyAlignment="1">
      <alignment horizontal="left" vertical="center"/>
      <protection/>
    </xf>
    <xf numFmtId="0" fontId="3" fillId="0" borderId="39" xfId="46" applyFont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3" fillId="0" borderId="41" xfId="46" applyFont="1" applyFill="1" applyBorder="1" applyAlignment="1">
      <alignment horizontal="left" vertical="center"/>
      <protection/>
    </xf>
    <xf numFmtId="0" fontId="3" fillId="0" borderId="30" xfId="46" applyFont="1" applyBorder="1" applyAlignment="1">
      <alignment horizontal="left" vertical="center"/>
      <protection/>
    </xf>
    <xf numFmtId="0" fontId="3" fillId="0" borderId="41" xfId="46" applyFont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left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left" vertical="center"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42" xfId="46" applyFont="1" applyFill="1" applyBorder="1" applyAlignment="1">
      <alignment horizontal="left" vertical="center"/>
      <protection/>
    </xf>
    <xf numFmtId="0" fontId="3" fillId="0" borderId="42" xfId="46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0" fillId="11" borderId="42" xfId="0" applyFill="1" applyBorder="1" applyAlignment="1">
      <alignment/>
    </xf>
    <xf numFmtId="0" fontId="0" fillId="0" borderId="42" xfId="0" applyBorder="1" applyAlignment="1" applyProtection="1">
      <alignment/>
      <protection hidden="1"/>
    </xf>
    <xf numFmtId="0" fontId="3" fillId="0" borderId="38" xfId="46" applyFont="1" applyBorder="1" applyAlignment="1">
      <alignment horizontal="center" vertical="center"/>
      <protection/>
    </xf>
    <xf numFmtId="0" fontId="3" fillId="0" borderId="43" xfId="46" applyFont="1" applyBorder="1" applyAlignment="1">
      <alignment horizontal="left" vertical="center"/>
      <protection/>
    </xf>
    <xf numFmtId="0" fontId="0" fillId="11" borderId="23" xfId="0" applyFill="1" applyBorder="1" applyAlignment="1" applyProtection="1">
      <alignment/>
      <protection locked="0"/>
    </xf>
    <xf numFmtId="0" fontId="3" fillId="0" borderId="44" xfId="46" applyFont="1" applyBorder="1" applyAlignment="1">
      <alignment horizontal="left" vertical="center"/>
      <protection/>
    </xf>
    <xf numFmtId="0" fontId="3" fillId="0" borderId="44" xfId="46" applyFont="1" applyBorder="1" applyAlignment="1">
      <alignment horizontal="center" vertical="center"/>
      <protection/>
    </xf>
    <xf numFmtId="0" fontId="3" fillId="0" borderId="42" xfId="46" applyFont="1" applyBorder="1" applyAlignment="1">
      <alignment horizontal="left" vertical="center"/>
      <protection/>
    </xf>
    <xf numFmtId="0" fontId="3" fillId="0" borderId="42" xfId="46" applyFont="1" applyBorder="1" applyAlignment="1">
      <alignment horizontal="center" vertical="center"/>
      <protection/>
    </xf>
    <xf numFmtId="0" fontId="0" fillId="0" borderId="42" xfId="0" applyBorder="1" applyAlignment="1" applyProtection="1">
      <alignment/>
      <protection locked="0"/>
    </xf>
    <xf numFmtId="0" fontId="3" fillId="0" borderId="45" xfId="46" applyFont="1" applyBorder="1" applyAlignment="1">
      <alignment horizontal="center" vertical="center"/>
      <protection/>
    </xf>
    <xf numFmtId="0" fontId="3" fillId="0" borderId="46" xfId="46" applyFont="1" applyBorder="1" applyAlignment="1">
      <alignment horizontal="center" vertical="center"/>
      <protection/>
    </xf>
    <xf numFmtId="0" fontId="3" fillId="0" borderId="47" xfId="46" applyFont="1" applyBorder="1" applyAlignment="1">
      <alignment horizontal="center" vertical="center"/>
      <protection/>
    </xf>
    <xf numFmtId="0" fontId="3" fillId="0" borderId="48" xfId="46" applyFont="1" applyBorder="1" applyAlignment="1">
      <alignment horizontal="center" vertical="center"/>
      <protection/>
    </xf>
    <xf numFmtId="0" fontId="3" fillId="0" borderId="49" xfId="46" applyFont="1" applyBorder="1" applyAlignment="1">
      <alignment horizontal="center" vertic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 horizontal="center"/>
    </xf>
    <xf numFmtId="0" fontId="3" fillId="0" borderId="51" xfId="46" applyFont="1" applyBorder="1" applyAlignment="1">
      <alignment horizontal="center" vertical="center"/>
      <protection/>
    </xf>
    <xf numFmtId="0" fontId="0" fillId="0" borderId="52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/>
      <protection locked="0"/>
    </xf>
    <xf numFmtId="0" fontId="0" fillId="11" borderId="36" xfId="0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hidden="1"/>
    </xf>
    <xf numFmtId="0" fontId="3" fillId="0" borderId="54" xfId="46" applyFont="1" applyBorder="1" applyAlignment="1">
      <alignment horizontal="center" vertical="center"/>
      <protection/>
    </xf>
    <xf numFmtId="0" fontId="3" fillId="0" borderId="55" xfId="46" applyFont="1" applyBorder="1" applyAlignment="1">
      <alignment horizontal="center" vertical="center"/>
      <protection/>
    </xf>
    <xf numFmtId="0" fontId="0" fillId="0" borderId="40" xfId="0" applyBorder="1" applyAlignment="1" applyProtection="1">
      <alignment horizontal="center"/>
      <protection hidden="1"/>
    </xf>
    <xf numFmtId="0" fontId="3" fillId="0" borderId="56" xfId="46" applyFont="1" applyBorder="1" applyAlignment="1">
      <alignment horizontal="center" vertical="center"/>
      <protection/>
    </xf>
    <xf numFmtId="0" fontId="3" fillId="0" borderId="57" xfId="46" applyFont="1" applyBorder="1" applyAlignment="1">
      <alignment horizontal="center" vertical="center"/>
      <protection/>
    </xf>
    <xf numFmtId="0" fontId="0" fillId="0" borderId="5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locked="0"/>
    </xf>
    <xf numFmtId="0" fontId="0" fillId="11" borderId="19" xfId="0" applyFill="1" applyBorder="1" applyAlignment="1" applyProtection="1">
      <alignment/>
      <protection locked="0"/>
    </xf>
    <xf numFmtId="0" fontId="0" fillId="0" borderId="52" xfId="0" applyBorder="1" applyAlignment="1">
      <alignment/>
    </xf>
    <xf numFmtId="0" fontId="3" fillId="0" borderId="17" xfId="46" applyFont="1" applyFill="1" applyBorder="1" applyAlignment="1">
      <alignment horizontal="left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59" xfId="46" applyFont="1" applyFill="1" applyBorder="1" applyAlignment="1">
      <alignment horizontal="left" vertical="center"/>
      <protection/>
    </xf>
    <xf numFmtId="0" fontId="0" fillId="0" borderId="60" xfId="0" applyBorder="1" applyAlignment="1" applyProtection="1">
      <alignment/>
      <protection hidden="1"/>
    </xf>
    <xf numFmtId="0" fontId="3" fillId="0" borderId="28" xfId="46" applyFont="1" applyFill="1" applyBorder="1" applyAlignment="1">
      <alignment horizontal="left" vertical="center"/>
      <protection/>
    </xf>
    <xf numFmtId="0" fontId="3" fillId="0" borderId="61" xfId="46" applyFont="1" applyFill="1" applyBorder="1" applyAlignment="1">
      <alignment horizontal="left" vertical="center"/>
      <protection/>
    </xf>
    <xf numFmtId="0" fontId="3" fillId="0" borderId="61" xfId="46" applyFont="1" applyFill="1" applyBorder="1" applyAlignment="1">
      <alignment horizontal="center" vertical="center"/>
      <protection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11" borderId="61" xfId="0" applyFill="1" applyBorder="1" applyAlignment="1">
      <alignment/>
    </xf>
    <xf numFmtId="0" fontId="0" fillId="0" borderId="63" xfId="0" applyBorder="1" applyAlignment="1" applyProtection="1">
      <alignment/>
      <protection hidden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495300</xdr:colOff>
      <xdr:row>0</xdr:row>
      <xdr:rowOff>0</xdr:rowOff>
    </xdr:from>
    <xdr:to>
      <xdr:col>11</xdr:col>
      <xdr:colOff>285750</xdr:colOff>
      <xdr:row>2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G48" sqref="G48"/>
    </sheetView>
  </sheetViews>
  <sheetFormatPr defaultColWidth="8.88671875" defaultRowHeight="15"/>
  <cols>
    <col min="1" max="1" width="3.99609375" style="0" customWidth="1"/>
    <col min="3" max="3" width="11.5546875" style="0" customWidth="1"/>
    <col min="4" max="4" width="7.99609375" style="0" customWidth="1"/>
    <col min="5" max="5" width="8.10546875" style="0" customWidth="1"/>
    <col min="6" max="6" width="9.99609375" style="18" customWidth="1"/>
    <col min="7" max="7" width="10.3359375" style="18" customWidth="1"/>
    <col min="8" max="8" width="8.3359375" style="18" customWidth="1"/>
    <col min="9" max="9" width="7.10546875" style="0" customWidth="1"/>
    <col min="10" max="10" width="7.77734375" style="0" customWidth="1"/>
    <col min="11" max="11" width="7.99609375" style="0" customWidth="1"/>
    <col min="12" max="12" width="6.10546875" style="0" customWidth="1"/>
    <col min="13" max="13" width="5.99609375" style="41" customWidth="1"/>
    <col min="15" max="15" width="16.4453125" style="11" customWidth="1"/>
  </cols>
  <sheetData>
    <row r="1" spans="1:5" ht="23.25">
      <c r="A1" s="50" t="s">
        <v>57</v>
      </c>
      <c r="B1" s="10"/>
      <c r="C1" s="10"/>
      <c r="D1" s="10"/>
      <c r="E1" s="10"/>
    </row>
    <row r="2" ht="15">
      <c r="A2" s="49" t="s">
        <v>30</v>
      </c>
    </row>
    <row r="3" spans="1:15" s="5" customFormat="1" ht="47.25">
      <c r="A3" s="6" t="s">
        <v>9</v>
      </c>
      <c r="B3" s="6" t="s">
        <v>4</v>
      </c>
      <c r="C3" s="6" t="s">
        <v>5</v>
      </c>
      <c r="D3" s="6" t="s">
        <v>6</v>
      </c>
      <c r="E3" s="6" t="s">
        <v>7</v>
      </c>
      <c r="F3" s="19" t="s">
        <v>89</v>
      </c>
      <c r="G3" s="19" t="s">
        <v>8</v>
      </c>
      <c r="H3" s="19" t="s">
        <v>88</v>
      </c>
      <c r="I3" s="7" t="s">
        <v>0</v>
      </c>
      <c r="J3" s="6" t="s">
        <v>12</v>
      </c>
      <c r="K3" s="6" t="s">
        <v>10</v>
      </c>
      <c r="L3" s="6" t="s">
        <v>13</v>
      </c>
      <c r="M3" s="42" t="s">
        <v>11</v>
      </c>
      <c r="O3" s="12"/>
    </row>
    <row r="4" spans="15:18" ht="16.5" thickBot="1">
      <c r="O4" s="15"/>
      <c r="P4" s="16"/>
      <c r="Q4" s="16"/>
      <c r="R4" s="16"/>
    </row>
    <row r="5" spans="1:18" ht="16.5" thickBot="1">
      <c r="A5" s="1"/>
      <c r="B5" s="23" t="s">
        <v>3</v>
      </c>
      <c r="C5" s="72" t="s">
        <v>33</v>
      </c>
      <c r="D5" s="58">
        <v>1954</v>
      </c>
      <c r="E5" s="52"/>
      <c r="F5" s="20">
        <v>190</v>
      </c>
      <c r="G5" s="29">
        <v>0</v>
      </c>
      <c r="H5" s="20">
        <v>160</v>
      </c>
      <c r="I5" s="23">
        <f>(2020-D5)-60</f>
        <v>6</v>
      </c>
      <c r="J5" s="23">
        <f>SUM(F5:H5)</f>
        <v>350</v>
      </c>
      <c r="K5" s="26">
        <f>RANK(J5,$J$4:$J$50,0)</f>
        <v>9</v>
      </c>
      <c r="L5" s="137">
        <f>J5+J6+I5+I6</f>
        <v>708</v>
      </c>
      <c r="M5" s="140">
        <f>RANK(L5,$L$4:$L$50,0)</f>
        <v>4</v>
      </c>
      <c r="O5" s="15"/>
      <c r="P5" s="16"/>
      <c r="Q5" s="16"/>
      <c r="R5" s="16"/>
    </row>
    <row r="6" spans="1:18" ht="16.5" thickBot="1">
      <c r="A6" s="3"/>
      <c r="B6" s="24" t="s">
        <v>1</v>
      </c>
      <c r="C6" s="66" t="s">
        <v>25</v>
      </c>
      <c r="D6" s="69">
        <v>1951</v>
      </c>
      <c r="E6" s="53"/>
      <c r="F6" s="21">
        <v>190</v>
      </c>
      <c r="G6" s="30">
        <v>0</v>
      </c>
      <c r="H6" s="21">
        <v>153</v>
      </c>
      <c r="I6" s="23">
        <f>(2020-D6)-60</f>
        <v>9</v>
      </c>
      <c r="J6" s="23">
        <f aca="true" t="shared" si="0" ref="J6:J45">SUM(F6:H6)</f>
        <v>343</v>
      </c>
      <c r="K6" s="26">
        <f aca="true" t="shared" si="1" ref="K6:K45">RANK(J6,$J$4:$J$50,0)</f>
        <v>12</v>
      </c>
      <c r="L6" s="138"/>
      <c r="M6" s="141"/>
      <c r="O6" s="15"/>
      <c r="P6" s="16"/>
      <c r="Q6" s="16"/>
      <c r="R6" s="16"/>
    </row>
    <row r="7" spans="1:18" ht="17.25" thickBot="1" thickTop="1">
      <c r="A7" s="1"/>
      <c r="B7" s="23" t="s">
        <v>65</v>
      </c>
      <c r="C7" s="65" t="s">
        <v>26</v>
      </c>
      <c r="D7" s="70">
        <v>1955</v>
      </c>
      <c r="E7" s="52"/>
      <c r="F7" s="20">
        <v>142</v>
      </c>
      <c r="G7" s="29">
        <v>0</v>
      </c>
      <c r="H7" s="20">
        <v>101</v>
      </c>
      <c r="I7" s="23">
        <f aca="true" t="shared" si="2" ref="I7:I45">(2020-D7)-60</f>
        <v>5</v>
      </c>
      <c r="J7" s="23">
        <f t="shared" si="0"/>
        <v>243</v>
      </c>
      <c r="K7" s="26">
        <f t="shared" si="1"/>
        <v>31</v>
      </c>
      <c r="L7" s="137">
        <f>J7+J8+I7+I8</f>
        <v>501</v>
      </c>
      <c r="M7" s="140">
        <f>RANK(L7,$L$4:$L$50,0)</f>
        <v>15</v>
      </c>
      <c r="O7" s="15"/>
      <c r="P7" s="16"/>
      <c r="Q7" s="16"/>
      <c r="R7" s="16"/>
    </row>
    <row r="8" spans="1:20" ht="16.5" thickBot="1">
      <c r="A8" s="3"/>
      <c r="B8" s="24" t="s">
        <v>19</v>
      </c>
      <c r="C8" s="66" t="s">
        <v>86</v>
      </c>
      <c r="D8" s="69">
        <v>1965</v>
      </c>
      <c r="E8" s="53"/>
      <c r="F8" s="21">
        <v>138</v>
      </c>
      <c r="G8" s="30">
        <v>0</v>
      </c>
      <c r="H8" s="21">
        <v>120</v>
      </c>
      <c r="I8" s="23">
        <f t="shared" si="2"/>
        <v>-5</v>
      </c>
      <c r="J8" s="23">
        <f t="shared" si="0"/>
        <v>258</v>
      </c>
      <c r="K8" s="26">
        <f t="shared" si="1"/>
        <v>27</v>
      </c>
      <c r="L8" s="138"/>
      <c r="M8" s="141"/>
      <c r="O8" s="15"/>
      <c r="P8" s="16"/>
      <c r="Q8" s="16"/>
      <c r="R8" s="16"/>
      <c r="S8" s="16"/>
      <c r="T8" s="16"/>
    </row>
    <row r="9" spans="1:20" ht="17.25" thickBot="1" thickTop="1">
      <c r="A9" s="1"/>
      <c r="B9" s="23" t="s">
        <v>51</v>
      </c>
      <c r="C9" s="65" t="s">
        <v>71</v>
      </c>
      <c r="D9" s="70">
        <v>1952</v>
      </c>
      <c r="E9" s="52"/>
      <c r="F9" s="20">
        <v>192</v>
      </c>
      <c r="G9" s="29">
        <v>0</v>
      </c>
      <c r="H9" s="20">
        <v>182</v>
      </c>
      <c r="I9" s="23">
        <f t="shared" si="2"/>
        <v>8</v>
      </c>
      <c r="J9" s="23">
        <f t="shared" si="0"/>
        <v>374</v>
      </c>
      <c r="K9" s="26">
        <f t="shared" si="1"/>
        <v>3</v>
      </c>
      <c r="L9" s="137">
        <f>J9+J10+I9+I10</f>
        <v>735</v>
      </c>
      <c r="M9" s="140">
        <f>RANK(L9,$L$4:$L$50,0)</f>
        <v>2</v>
      </c>
      <c r="O9" s="15"/>
      <c r="P9" s="16"/>
      <c r="Q9" s="16"/>
      <c r="R9" s="16"/>
      <c r="S9" s="16"/>
      <c r="T9" s="16"/>
    </row>
    <row r="10" spans="1:20" ht="17.25" thickBot="1" thickTop="1">
      <c r="A10" s="3"/>
      <c r="B10" s="65" t="s">
        <v>72</v>
      </c>
      <c r="C10" s="65" t="s">
        <v>73</v>
      </c>
      <c r="D10" s="70">
        <v>1960</v>
      </c>
      <c r="E10" s="53"/>
      <c r="F10" s="21">
        <v>197</v>
      </c>
      <c r="G10" s="30">
        <v>0</v>
      </c>
      <c r="H10" s="21">
        <v>156</v>
      </c>
      <c r="I10" s="23">
        <f t="shared" si="2"/>
        <v>0</v>
      </c>
      <c r="J10" s="23">
        <f t="shared" si="0"/>
        <v>353</v>
      </c>
      <c r="K10" s="26">
        <f t="shared" si="1"/>
        <v>8</v>
      </c>
      <c r="L10" s="138"/>
      <c r="M10" s="141"/>
      <c r="O10" s="15"/>
      <c r="P10" s="16"/>
      <c r="Q10" s="16"/>
      <c r="R10" s="16"/>
      <c r="S10" s="16"/>
      <c r="T10" s="16"/>
    </row>
    <row r="11" spans="2:20" ht="17.25" thickBot="1" thickTop="1">
      <c r="B11" s="65" t="s">
        <v>19</v>
      </c>
      <c r="C11" s="65" t="s">
        <v>34</v>
      </c>
      <c r="D11" s="70">
        <v>1950</v>
      </c>
      <c r="E11" s="52"/>
      <c r="F11" s="20">
        <v>207</v>
      </c>
      <c r="G11" s="29">
        <v>0</v>
      </c>
      <c r="H11" s="20">
        <v>188</v>
      </c>
      <c r="I11" s="23">
        <f t="shared" si="2"/>
        <v>10</v>
      </c>
      <c r="J11" s="23">
        <f t="shared" si="0"/>
        <v>395</v>
      </c>
      <c r="K11" s="26">
        <f t="shared" si="1"/>
        <v>1</v>
      </c>
      <c r="L11" s="137">
        <f>J11+J12+I11+I12</f>
        <v>750</v>
      </c>
      <c r="M11" s="140">
        <f>RANK(L11,$L$4:$L$50,0)</f>
        <v>1</v>
      </c>
      <c r="O11" s="15"/>
      <c r="P11" s="16"/>
      <c r="Q11" s="16"/>
      <c r="R11" s="16"/>
      <c r="S11" s="16"/>
      <c r="T11" s="16"/>
    </row>
    <row r="12" spans="2:20" ht="16.5" thickBot="1">
      <c r="B12" s="66" t="s">
        <v>20</v>
      </c>
      <c r="C12" s="66" t="s">
        <v>35</v>
      </c>
      <c r="D12" s="69">
        <v>1958</v>
      </c>
      <c r="E12" s="53"/>
      <c r="F12" s="21">
        <v>181</v>
      </c>
      <c r="G12" s="30">
        <v>0</v>
      </c>
      <c r="H12" s="21">
        <v>162</v>
      </c>
      <c r="I12" s="23">
        <f t="shared" si="2"/>
        <v>2</v>
      </c>
      <c r="J12" s="23">
        <f t="shared" si="0"/>
        <v>343</v>
      </c>
      <c r="K12" s="26">
        <f t="shared" si="1"/>
        <v>12</v>
      </c>
      <c r="L12" s="138"/>
      <c r="M12" s="141"/>
      <c r="O12" s="15"/>
      <c r="P12" s="16"/>
      <c r="Q12" s="16"/>
      <c r="R12" s="16"/>
      <c r="S12" s="16"/>
      <c r="T12" s="16"/>
    </row>
    <row r="13" spans="2:20" ht="17.25" thickBot="1" thickTop="1">
      <c r="B13" s="65" t="s">
        <v>48</v>
      </c>
      <c r="C13" s="65" t="s">
        <v>49</v>
      </c>
      <c r="D13" s="70">
        <v>1953</v>
      </c>
      <c r="E13" s="52"/>
      <c r="F13" s="20">
        <v>188</v>
      </c>
      <c r="G13" s="29">
        <v>0</v>
      </c>
      <c r="H13" s="20">
        <v>146</v>
      </c>
      <c r="I13" s="23">
        <f t="shared" si="2"/>
        <v>7</v>
      </c>
      <c r="J13" s="23">
        <f t="shared" si="0"/>
        <v>334</v>
      </c>
      <c r="K13" s="26">
        <f t="shared" si="1"/>
        <v>14</v>
      </c>
      <c r="L13" s="137">
        <f>J13+J14+I13+I14</f>
        <v>667</v>
      </c>
      <c r="M13" s="140">
        <f>RANK(L13,$L$4:$L$50,0)</f>
        <v>9</v>
      </c>
      <c r="O13" s="15"/>
      <c r="P13" s="16"/>
      <c r="Q13" s="31"/>
      <c r="R13" s="31"/>
      <c r="S13" s="31"/>
      <c r="T13" s="16"/>
    </row>
    <row r="14" spans="2:20" ht="16.5" thickBot="1">
      <c r="B14" s="66" t="s">
        <v>48</v>
      </c>
      <c r="C14" s="66" t="s">
        <v>67</v>
      </c>
      <c r="D14" s="69">
        <v>1958</v>
      </c>
      <c r="E14" s="53"/>
      <c r="F14" s="21">
        <v>166</v>
      </c>
      <c r="G14" s="30">
        <v>0</v>
      </c>
      <c r="H14" s="21">
        <v>158</v>
      </c>
      <c r="I14" s="23">
        <f t="shared" si="2"/>
        <v>2</v>
      </c>
      <c r="J14" s="23">
        <f t="shared" si="0"/>
        <v>324</v>
      </c>
      <c r="K14" s="26">
        <f t="shared" si="1"/>
        <v>16</v>
      </c>
      <c r="L14" s="138"/>
      <c r="M14" s="141"/>
      <c r="O14" s="15"/>
      <c r="P14" s="16"/>
      <c r="Q14" s="31"/>
      <c r="R14" s="31"/>
      <c r="S14" s="31"/>
      <c r="T14" s="16"/>
    </row>
    <row r="15" spans="2:20" ht="17.25" thickBot="1" thickTop="1">
      <c r="B15" s="65" t="s">
        <v>3</v>
      </c>
      <c r="C15" s="65" t="s">
        <v>87</v>
      </c>
      <c r="D15" s="70">
        <v>1953</v>
      </c>
      <c r="E15" s="52"/>
      <c r="F15" s="20">
        <v>163</v>
      </c>
      <c r="G15" s="29">
        <v>0</v>
      </c>
      <c r="H15" s="20">
        <v>129</v>
      </c>
      <c r="I15" s="23">
        <f t="shared" si="2"/>
        <v>7</v>
      </c>
      <c r="J15" s="23">
        <f t="shared" si="0"/>
        <v>292</v>
      </c>
      <c r="K15" s="26">
        <f t="shared" si="1"/>
        <v>22</v>
      </c>
      <c r="L15" s="137">
        <f>J15+J16+I15+I16</f>
        <v>529</v>
      </c>
      <c r="M15" s="140">
        <f aca="true" t="shared" si="3" ref="M15:M39">RANK(L15,$L$4:$L$50,0)</f>
        <v>14</v>
      </c>
      <c r="O15" s="15"/>
      <c r="P15" s="16"/>
      <c r="Q15" s="16"/>
      <c r="R15" s="16"/>
      <c r="S15" s="16"/>
      <c r="T15" s="16"/>
    </row>
    <row r="16" spans="2:20" ht="16.5" thickBot="1">
      <c r="B16" s="66" t="s">
        <v>64</v>
      </c>
      <c r="C16" s="66" t="s">
        <v>68</v>
      </c>
      <c r="D16" s="69">
        <v>1981</v>
      </c>
      <c r="E16" s="53"/>
      <c r="F16" s="21">
        <v>136</v>
      </c>
      <c r="G16" s="30">
        <v>0</v>
      </c>
      <c r="H16" s="21">
        <v>115</v>
      </c>
      <c r="I16" s="23">
        <f t="shared" si="2"/>
        <v>-21</v>
      </c>
      <c r="J16" s="23">
        <f t="shared" si="0"/>
        <v>251</v>
      </c>
      <c r="K16" s="26">
        <f t="shared" si="1"/>
        <v>30</v>
      </c>
      <c r="L16" s="138"/>
      <c r="M16" s="141"/>
      <c r="O16" s="15"/>
      <c r="P16" s="16"/>
      <c r="Q16" s="16"/>
      <c r="R16" s="16"/>
      <c r="S16" s="16"/>
      <c r="T16" s="16"/>
    </row>
    <row r="17" spans="2:20" ht="17.25" thickBot="1" thickTop="1">
      <c r="B17" s="65" t="s">
        <v>39</v>
      </c>
      <c r="C17" s="73" t="s">
        <v>40</v>
      </c>
      <c r="D17" s="70">
        <v>1941</v>
      </c>
      <c r="E17" s="52"/>
      <c r="F17" s="20">
        <v>166</v>
      </c>
      <c r="G17" s="29">
        <v>0</v>
      </c>
      <c r="H17" s="20">
        <v>157</v>
      </c>
      <c r="I17" s="23">
        <f t="shared" si="2"/>
        <v>19</v>
      </c>
      <c r="J17" s="23">
        <f t="shared" si="0"/>
        <v>323</v>
      </c>
      <c r="K17" s="26">
        <f t="shared" si="1"/>
        <v>17</v>
      </c>
      <c r="L17" s="137">
        <f>J17+J18+I17+I18</f>
        <v>683</v>
      </c>
      <c r="M17" s="140">
        <f t="shared" si="3"/>
        <v>8</v>
      </c>
      <c r="O17" s="15"/>
      <c r="P17" s="16"/>
      <c r="Q17" s="16"/>
      <c r="R17" s="16"/>
      <c r="S17" s="16"/>
      <c r="T17" s="16"/>
    </row>
    <row r="18" spans="2:20" ht="16.5" thickBot="1">
      <c r="B18" s="66" t="s">
        <v>18</v>
      </c>
      <c r="C18" s="66" t="s">
        <v>41</v>
      </c>
      <c r="D18" s="69">
        <v>1968</v>
      </c>
      <c r="E18" s="53"/>
      <c r="F18" s="21">
        <v>184</v>
      </c>
      <c r="G18" s="30">
        <v>0</v>
      </c>
      <c r="H18" s="21">
        <v>165</v>
      </c>
      <c r="I18" s="23">
        <f t="shared" si="2"/>
        <v>-8</v>
      </c>
      <c r="J18" s="23">
        <f t="shared" si="0"/>
        <v>349</v>
      </c>
      <c r="K18" s="26">
        <f t="shared" si="1"/>
        <v>11</v>
      </c>
      <c r="L18" s="138"/>
      <c r="M18" s="141"/>
      <c r="O18" s="15"/>
      <c r="P18" s="16"/>
      <c r="Q18" s="16"/>
      <c r="R18" s="16"/>
      <c r="S18" s="16"/>
      <c r="T18" s="16"/>
    </row>
    <row r="19" spans="2:20" ht="17.25" thickBot="1" thickTop="1">
      <c r="B19" s="65" t="s">
        <v>19</v>
      </c>
      <c r="C19" s="65" t="s">
        <v>42</v>
      </c>
      <c r="D19" s="70">
        <v>1976</v>
      </c>
      <c r="E19" s="52"/>
      <c r="F19" s="20">
        <v>186</v>
      </c>
      <c r="G19" s="29">
        <v>0</v>
      </c>
      <c r="H19" s="20">
        <v>171</v>
      </c>
      <c r="I19" s="23">
        <f t="shared" si="2"/>
        <v>-16</v>
      </c>
      <c r="J19" s="23">
        <f t="shared" si="0"/>
        <v>357</v>
      </c>
      <c r="K19" s="26">
        <f t="shared" si="1"/>
        <v>6</v>
      </c>
      <c r="L19" s="137">
        <f>J19+J20+I19+I20</f>
        <v>714</v>
      </c>
      <c r="M19" s="140">
        <f t="shared" si="3"/>
        <v>3</v>
      </c>
      <c r="O19" s="15"/>
      <c r="P19" s="16"/>
      <c r="Q19" s="16"/>
      <c r="R19" s="16"/>
      <c r="S19" s="16"/>
      <c r="T19" s="16"/>
    </row>
    <row r="20" spans="2:20" ht="16.5" thickBot="1">
      <c r="B20" s="66" t="s">
        <v>23</v>
      </c>
      <c r="C20" s="74" t="s">
        <v>75</v>
      </c>
      <c r="D20" s="69">
        <v>1950</v>
      </c>
      <c r="E20" s="53"/>
      <c r="F20" s="21">
        <v>189</v>
      </c>
      <c r="G20" s="30">
        <v>0</v>
      </c>
      <c r="H20" s="21">
        <v>174</v>
      </c>
      <c r="I20" s="23">
        <f t="shared" si="2"/>
        <v>10</v>
      </c>
      <c r="J20" s="23">
        <f t="shared" si="0"/>
        <v>363</v>
      </c>
      <c r="K20" s="26">
        <f t="shared" si="1"/>
        <v>5</v>
      </c>
      <c r="L20" s="138"/>
      <c r="M20" s="141"/>
      <c r="O20" s="15"/>
      <c r="P20" s="16"/>
      <c r="Q20" s="16"/>
      <c r="R20" s="16"/>
      <c r="S20" s="16"/>
      <c r="T20" s="16"/>
    </row>
    <row r="21" spans="2:20" ht="17.25" thickBot="1" thickTop="1">
      <c r="B21" s="67" t="s">
        <v>15</v>
      </c>
      <c r="C21" s="67" t="s">
        <v>56</v>
      </c>
      <c r="D21" s="71">
        <v>1964</v>
      </c>
      <c r="E21" s="52"/>
      <c r="F21" s="20">
        <v>189</v>
      </c>
      <c r="G21" s="29">
        <v>0</v>
      </c>
      <c r="H21" s="20">
        <v>161</v>
      </c>
      <c r="I21" s="23">
        <f t="shared" si="2"/>
        <v>-4</v>
      </c>
      <c r="J21" s="23">
        <f t="shared" si="0"/>
        <v>350</v>
      </c>
      <c r="K21" s="26">
        <f t="shared" si="1"/>
        <v>9</v>
      </c>
      <c r="L21" s="137">
        <f>J21+J22+I21+I22</f>
        <v>623</v>
      </c>
      <c r="M21" s="140">
        <f t="shared" si="3"/>
        <v>10</v>
      </c>
      <c r="O21" s="15"/>
      <c r="P21" s="16"/>
      <c r="Q21" s="16"/>
      <c r="R21" s="16"/>
      <c r="S21" s="16"/>
      <c r="T21" s="16"/>
    </row>
    <row r="22" spans="2:20" ht="16.5" thickBot="1">
      <c r="B22" s="66" t="s">
        <v>69</v>
      </c>
      <c r="C22" s="66" t="s">
        <v>25</v>
      </c>
      <c r="D22" s="69">
        <v>1974</v>
      </c>
      <c r="E22" s="53"/>
      <c r="F22" s="21">
        <v>154</v>
      </c>
      <c r="G22" s="30">
        <v>0</v>
      </c>
      <c r="H22" s="21">
        <v>137</v>
      </c>
      <c r="I22" s="23">
        <f t="shared" si="2"/>
        <v>-14</v>
      </c>
      <c r="J22" s="23">
        <f t="shared" si="0"/>
        <v>291</v>
      </c>
      <c r="K22" s="26">
        <f t="shared" si="1"/>
        <v>23</v>
      </c>
      <c r="L22" s="138"/>
      <c r="M22" s="141"/>
      <c r="O22" s="15"/>
      <c r="P22" s="16"/>
      <c r="Q22" s="16"/>
      <c r="R22" s="16"/>
      <c r="S22" s="16"/>
      <c r="T22" s="16"/>
    </row>
    <row r="23" spans="2:20" ht="17.25" thickBot="1" thickTop="1">
      <c r="B23" s="65" t="s">
        <v>20</v>
      </c>
      <c r="C23" s="65" t="s">
        <v>76</v>
      </c>
      <c r="D23" s="70">
        <v>1955</v>
      </c>
      <c r="E23" s="52"/>
      <c r="F23" s="20">
        <v>194</v>
      </c>
      <c r="G23" s="29">
        <v>0</v>
      </c>
      <c r="H23" s="20">
        <v>171</v>
      </c>
      <c r="I23" s="23">
        <f t="shared" si="2"/>
        <v>5</v>
      </c>
      <c r="J23" s="23">
        <f t="shared" si="0"/>
        <v>365</v>
      </c>
      <c r="K23" s="26">
        <f t="shared" si="1"/>
        <v>4</v>
      </c>
      <c r="L23" s="137">
        <f>J23+J24+I23+I24</f>
        <v>694</v>
      </c>
      <c r="M23" s="140">
        <f t="shared" si="3"/>
        <v>5</v>
      </c>
      <c r="N23" s="16"/>
      <c r="O23" s="16"/>
      <c r="P23" s="16"/>
      <c r="Q23" s="16"/>
      <c r="R23" s="16"/>
      <c r="S23" s="16"/>
      <c r="T23" s="16"/>
    </row>
    <row r="24" spans="2:20" ht="17.25" thickBot="1" thickTop="1">
      <c r="B24" s="66" t="s">
        <v>77</v>
      </c>
      <c r="C24" s="65" t="s">
        <v>78</v>
      </c>
      <c r="D24" s="69">
        <v>1968</v>
      </c>
      <c r="E24" s="53"/>
      <c r="F24" s="21">
        <v>183</v>
      </c>
      <c r="G24" s="30">
        <v>0</v>
      </c>
      <c r="H24" s="21">
        <v>149</v>
      </c>
      <c r="I24" s="23">
        <f t="shared" si="2"/>
        <v>-8</v>
      </c>
      <c r="J24" s="23">
        <f t="shared" si="0"/>
        <v>332</v>
      </c>
      <c r="K24" s="26">
        <f t="shared" si="1"/>
        <v>15</v>
      </c>
      <c r="L24" s="138"/>
      <c r="M24" s="141"/>
      <c r="N24" s="16"/>
      <c r="O24" s="16"/>
      <c r="P24" s="16"/>
      <c r="Q24" s="16"/>
      <c r="R24" s="16"/>
      <c r="S24" s="16"/>
      <c r="T24" s="16"/>
    </row>
    <row r="25" spans="2:20" ht="17.25" thickBot="1" thickTop="1">
      <c r="B25" s="65" t="s">
        <v>21</v>
      </c>
      <c r="C25" s="65" t="s">
        <v>55</v>
      </c>
      <c r="D25" s="70">
        <v>1951</v>
      </c>
      <c r="E25" s="52"/>
      <c r="F25" s="20">
        <v>123</v>
      </c>
      <c r="G25" s="29">
        <v>0</v>
      </c>
      <c r="H25" s="20">
        <v>135</v>
      </c>
      <c r="I25" s="23">
        <f t="shared" si="2"/>
        <v>9</v>
      </c>
      <c r="J25" s="23">
        <f t="shared" si="0"/>
        <v>258</v>
      </c>
      <c r="K25" s="26">
        <f t="shared" si="1"/>
        <v>27</v>
      </c>
      <c r="L25" s="137">
        <f>J25+J26+I25+I26</f>
        <v>587</v>
      </c>
      <c r="M25" s="140">
        <f t="shared" si="3"/>
        <v>12</v>
      </c>
      <c r="N25" s="16"/>
      <c r="O25" s="16"/>
      <c r="P25" s="16"/>
      <c r="Q25" s="16"/>
      <c r="R25" s="16"/>
      <c r="S25" s="16"/>
      <c r="T25" s="16"/>
    </row>
    <row r="26" spans="2:20" ht="16.5" thickBot="1">
      <c r="B26" s="66" t="s">
        <v>20</v>
      </c>
      <c r="C26" s="66" t="s">
        <v>70</v>
      </c>
      <c r="D26" s="69">
        <v>1952</v>
      </c>
      <c r="E26" s="53"/>
      <c r="F26" s="21">
        <v>167</v>
      </c>
      <c r="G26" s="30">
        <v>0</v>
      </c>
      <c r="H26" s="21">
        <v>145</v>
      </c>
      <c r="I26" s="23">
        <f t="shared" si="2"/>
        <v>8</v>
      </c>
      <c r="J26" s="23">
        <f t="shared" si="0"/>
        <v>312</v>
      </c>
      <c r="K26" s="26">
        <f t="shared" si="1"/>
        <v>19</v>
      </c>
      <c r="L26" s="138"/>
      <c r="M26" s="141"/>
      <c r="N26" s="16"/>
      <c r="O26" s="31"/>
      <c r="P26" s="16"/>
      <c r="Q26" s="16"/>
      <c r="R26" s="16"/>
      <c r="S26" s="16"/>
      <c r="T26" s="16"/>
    </row>
    <row r="27" spans="2:20" ht="17.25" thickBot="1" thickTop="1">
      <c r="B27" s="65" t="s">
        <v>52</v>
      </c>
      <c r="C27" s="65" t="s">
        <v>53</v>
      </c>
      <c r="D27" s="70">
        <v>1970</v>
      </c>
      <c r="E27" s="52"/>
      <c r="F27" s="20">
        <v>141</v>
      </c>
      <c r="G27" s="29">
        <v>0</v>
      </c>
      <c r="H27" s="20">
        <v>116</v>
      </c>
      <c r="I27" s="23">
        <f t="shared" si="2"/>
        <v>-10</v>
      </c>
      <c r="J27" s="23">
        <f t="shared" si="0"/>
        <v>257</v>
      </c>
      <c r="K27" s="26">
        <f t="shared" si="1"/>
        <v>29</v>
      </c>
      <c r="L27" s="137">
        <f>J27+J28+I27+I28</f>
        <v>496</v>
      </c>
      <c r="M27" s="140">
        <f t="shared" si="3"/>
        <v>16</v>
      </c>
      <c r="N27" s="16"/>
      <c r="O27" s="15"/>
      <c r="P27" s="16"/>
      <c r="Q27" s="16"/>
      <c r="R27" s="16"/>
      <c r="S27" s="16"/>
      <c r="T27" s="16"/>
    </row>
    <row r="28" spans="2:20" ht="16.5" thickBot="1">
      <c r="B28" s="66" t="s">
        <v>48</v>
      </c>
      <c r="C28" s="66" t="s">
        <v>59</v>
      </c>
      <c r="D28" s="69">
        <v>1995</v>
      </c>
      <c r="E28" s="53"/>
      <c r="F28" s="21">
        <v>145</v>
      </c>
      <c r="G28" s="30">
        <v>0</v>
      </c>
      <c r="H28" s="21">
        <v>139</v>
      </c>
      <c r="I28" s="23">
        <f t="shared" si="2"/>
        <v>-35</v>
      </c>
      <c r="J28" s="23">
        <f t="shared" si="0"/>
        <v>284</v>
      </c>
      <c r="K28" s="26">
        <f t="shared" si="1"/>
        <v>24</v>
      </c>
      <c r="L28" s="138"/>
      <c r="M28" s="141"/>
      <c r="O28" s="15"/>
      <c r="P28" s="16"/>
      <c r="Q28" s="16"/>
      <c r="R28" s="16"/>
      <c r="S28" s="16"/>
      <c r="T28" s="16"/>
    </row>
    <row r="29" spans="2:20" ht="17.25" thickBot="1" thickTop="1">
      <c r="B29" s="65" t="s">
        <v>37</v>
      </c>
      <c r="C29" s="65" t="s">
        <v>54</v>
      </c>
      <c r="D29" s="70">
        <v>1946</v>
      </c>
      <c r="E29" s="52"/>
      <c r="F29" s="20">
        <v>51</v>
      </c>
      <c r="G29" s="29">
        <v>0</v>
      </c>
      <c r="H29" s="20">
        <v>51</v>
      </c>
      <c r="I29" s="23">
        <f t="shared" si="2"/>
        <v>14</v>
      </c>
      <c r="J29" s="23">
        <f t="shared" si="0"/>
        <v>102</v>
      </c>
      <c r="K29" s="26">
        <f t="shared" si="1"/>
        <v>38</v>
      </c>
      <c r="L29" s="137">
        <f>J29+J30+I29+I30</f>
        <v>319</v>
      </c>
      <c r="M29" s="140">
        <f t="shared" si="3"/>
        <v>17</v>
      </c>
      <c r="O29" s="16"/>
      <c r="P29" s="31"/>
      <c r="Q29" s="31"/>
      <c r="R29" s="31"/>
      <c r="S29" s="16"/>
      <c r="T29" s="16"/>
    </row>
    <row r="30" spans="2:20" ht="16.5" thickBot="1">
      <c r="B30" s="66" t="s">
        <v>58</v>
      </c>
      <c r="C30" s="66" t="s">
        <v>79</v>
      </c>
      <c r="D30" s="69">
        <v>1947</v>
      </c>
      <c r="E30" s="53"/>
      <c r="F30" s="21">
        <v>115</v>
      </c>
      <c r="G30" s="30">
        <v>0</v>
      </c>
      <c r="H30" s="21">
        <v>75</v>
      </c>
      <c r="I30" s="23">
        <f t="shared" si="2"/>
        <v>13</v>
      </c>
      <c r="J30" s="23">
        <f t="shared" si="0"/>
        <v>190</v>
      </c>
      <c r="K30" s="26">
        <f t="shared" si="1"/>
        <v>34</v>
      </c>
      <c r="L30" s="138"/>
      <c r="M30" s="141"/>
      <c r="O30" s="16"/>
      <c r="P30" s="31"/>
      <c r="Q30" s="31"/>
      <c r="R30" s="31"/>
      <c r="S30" s="16"/>
      <c r="T30" s="16"/>
    </row>
    <row r="31" spans="2:20" ht="17.25" thickBot="1" thickTop="1">
      <c r="B31" s="65" t="s">
        <v>37</v>
      </c>
      <c r="C31" s="65" t="s">
        <v>44</v>
      </c>
      <c r="D31" s="70">
        <v>1944</v>
      </c>
      <c r="E31" s="52"/>
      <c r="F31" s="20">
        <v>144</v>
      </c>
      <c r="G31" s="29">
        <v>0</v>
      </c>
      <c r="H31" s="20">
        <v>136</v>
      </c>
      <c r="I31" s="23">
        <f t="shared" si="2"/>
        <v>16</v>
      </c>
      <c r="J31" s="23">
        <f t="shared" si="0"/>
        <v>280</v>
      </c>
      <c r="K31" s="26">
        <f t="shared" si="1"/>
        <v>25</v>
      </c>
      <c r="L31" s="137">
        <f>J31+J32+I31+I32</f>
        <v>691</v>
      </c>
      <c r="M31" s="140">
        <f t="shared" si="3"/>
        <v>7</v>
      </c>
      <c r="O31" s="17"/>
      <c r="P31" s="16"/>
      <c r="Q31" s="16"/>
      <c r="R31" s="16"/>
      <c r="S31" s="16"/>
      <c r="T31" s="16"/>
    </row>
    <row r="32" spans="2:20" ht="16.5" thickBot="1">
      <c r="B32" s="66" t="s">
        <v>60</v>
      </c>
      <c r="C32" s="66" t="s">
        <v>90</v>
      </c>
      <c r="D32" s="69">
        <v>1949</v>
      </c>
      <c r="E32" s="53"/>
      <c r="F32" s="21">
        <v>195</v>
      </c>
      <c r="G32" s="30">
        <v>0</v>
      </c>
      <c r="H32" s="21">
        <v>189</v>
      </c>
      <c r="I32" s="23">
        <f t="shared" si="2"/>
        <v>11</v>
      </c>
      <c r="J32" s="23">
        <f t="shared" si="0"/>
        <v>384</v>
      </c>
      <c r="K32" s="26">
        <f t="shared" si="1"/>
        <v>2</v>
      </c>
      <c r="L32" s="138"/>
      <c r="M32" s="141"/>
      <c r="O32" s="17"/>
      <c r="P32" s="16"/>
      <c r="Q32" s="16"/>
      <c r="R32" s="16"/>
      <c r="S32" s="16"/>
      <c r="T32" s="16"/>
    </row>
    <row r="33" spans="2:20" ht="17.25" thickBot="1" thickTop="1">
      <c r="B33" s="65" t="s">
        <v>16</v>
      </c>
      <c r="C33" s="65" t="s">
        <v>17</v>
      </c>
      <c r="D33" s="70">
        <v>1958</v>
      </c>
      <c r="E33" s="52"/>
      <c r="F33" s="20">
        <v>184</v>
      </c>
      <c r="G33" s="29">
        <v>0</v>
      </c>
      <c r="H33" s="20">
        <v>173</v>
      </c>
      <c r="I33" s="23">
        <f t="shared" si="2"/>
        <v>2</v>
      </c>
      <c r="J33" s="23">
        <f t="shared" si="0"/>
        <v>357</v>
      </c>
      <c r="K33" s="26">
        <f t="shared" si="1"/>
        <v>6</v>
      </c>
      <c r="L33" s="137">
        <f>J33+J34+I33+I34</f>
        <v>693</v>
      </c>
      <c r="M33" s="140">
        <f t="shared" si="3"/>
        <v>6</v>
      </c>
      <c r="O33" s="17"/>
      <c r="P33" s="16"/>
      <c r="Q33" s="16"/>
      <c r="R33" s="16"/>
      <c r="S33" s="16"/>
      <c r="T33" s="16"/>
    </row>
    <row r="34" spans="2:20" ht="16.5" thickBot="1">
      <c r="B34" s="68" t="s">
        <v>16</v>
      </c>
      <c r="C34" s="68" t="s">
        <v>17</v>
      </c>
      <c r="D34" s="62">
        <v>1936</v>
      </c>
      <c r="E34" s="53"/>
      <c r="F34" s="21">
        <v>151</v>
      </c>
      <c r="G34" s="30">
        <v>0</v>
      </c>
      <c r="H34" s="21">
        <v>159</v>
      </c>
      <c r="I34" s="23">
        <f t="shared" si="2"/>
        <v>24</v>
      </c>
      <c r="J34" s="23">
        <f t="shared" si="0"/>
        <v>310</v>
      </c>
      <c r="K34" s="26">
        <f t="shared" si="1"/>
        <v>20</v>
      </c>
      <c r="L34" s="138"/>
      <c r="M34" s="141"/>
      <c r="O34" s="17"/>
      <c r="P34" s="16"/>
      <c r="Q34" s="16"/>
      <c r="R34" s="16"/>
      <c r="S34" s="16"/>
      <c r="T34" s="16"/>
    </row>
    <row r="35" spans="2:18" ht="16.5" thickBot="1">
      <c r="B35" s="72" t="s">
        <v>58</v>
      </c>
      <c r="C35" s="72" t="s">
        <v>74</v>
      </c>
      <c r="D35" s="58">
        <v>1961</v>
      </c>
      <c r="E35" s="52"/>
      <c r="F35" s="20">
        <v>173</v>
      </c>
      <c r="G35" s="29">
        <v>0</v>
      </c>
      <c r="H35" s="20">
        <v>140</v>
      </c>
      <c r="I35" s="23">
        <f t="shared" si="2"/>
        <v>-1</v>
      </c>
      <c r="J35" s="23">
        <f t="shared" si="0"/>
        <v>313</v>
      </c>
      <c r="K35" s="26">
        <f t="shared" si="1"/>
        <v>18</v>
      </c>
      <c r="L35" s="137">
        <f>J35+J36+I35+I36</f>
        <v>597</v>
      </c>
      <c r="M35" s="140">
        <f t="shared" si="3"/>
        <v>11</v>
      </c>
      <c r="O35" s="17"/>
      <c r="P35" s="16"/>
      <c r="Q35" s="16"/>
      <c r="R35" s="16"/>
    </row>
    <row r="36" spans="2:18" ht="16.5" thickBot="1">
      <c r="B36" s="82" t="s">
        <v>18</v>
      </c>
      <c r="C36" s="82" t="s">
        <v>91</v>
      </c>
      <c r="D36" s="59">
        <v>1947</v>
      </c>
      <c r="E36" s="53"/>
      <c r="F36" s="21">
        <v>157</v>
      </c>
      <c r="G36" s="30">
        <v>0</v>
      </c>
      <c r="H36" s="21">
        <v>115</v>
      </c>
      <c r="I36" s="23">
        <f t="shared" si="2"/>
        <v>13</v>
      </c>
      <c r="J36" s="25">
        <f t="shared" si="0"/>
        <v>272</v>
      </c>
      <c r="K36" s="26">
        <f t="shared" si="1"/>
        <v>26</v>
      </c>
      <c r="L36" s="138"/>
      <c r="M36" s="141"/>
      <c r="O36" s="17"/>
      <c r="P36" s="16"/>
      <c r="Q36" s="16"/>
      <c r="R36" s="16"/>
    </row>
    <row r="37" spans="2:13" ht="16.5" thickBot="1">
      <c r="B37" s="84" t="s">
        <v>20</v>
      </c>
      <c r="C37" s="84" t="s">
        <v>61</v>
      </c>
      <c r="D37" s="85">
        <v>1968</v>
      </c>
      <c r="E37" s="52"/>
      <c r="F37" s="20">
        <v>128</v>
      </c>
      <c r="G37" s="29">
        <v>0</v>
      </c>
      <c r="H37" s="20">
        <v>114</v>
      </c>
      <c r="I37" s="23">
        <f t="shared" si="2"/>
        <v>-8</v>
      </c>
      <c r="J37" s="23">
        <f t="shared" si="0"/>
        <v>242</v>
      </c>
      <c r="K37" s="26">
        <f t="shared" si="1"/>
        <v>32</v>
      </c>
      <c r="L37" s="137">
        <f>J37+J38+I37+I38</f>
        <v>547</v>
      </c>
      <c r="M37" s="140">
        <f t="shared" si="3"/>
        <v>13</v>
      </c>
    </row>
    <row r="38" spans="2:13" ht="16.5" thickBot="1">
      <c r="B38" s="86" t="s">
        <v>22</v>
      </c>
      <c r="C38" s="86" t="s">
        <v>36</v>
      </c>
      <c r="D38" s="87">
        <v>1957</v>
      </c>
      <c r="E38" s="53"/>
      <c r="F38" s="21">
        <v>159</v>
      </c>
      <c r="G38" s="30">
        <v>0</v>
      </c>
      <c r="H38" s="21">
        <v>151</v>
      </c>
      <c r="I38" s="23">
        <f t="shared" si="2"/>
        <v>3</v>
      </c>
      <c r="J38" s="23">
        <f t="shared" si="0"/>
        <v>310</v>
      </c>
      <c r="K38" s="26">
        <f t="shared" si="1"/>
        <v>20</v>
      </c>
      <c r="L38" s="138"/>
      <c r="M38" s="141"/>
    </row>
    <row r="39" spans="2:13" ht="16.5" thickBot="1">
      <c r="B39" s="81"/>
      <c r="C39" s="81"/>
      <c r="D39" s="83">
        <v>1954</v>
      </c>
      <c r="E39" s="52"/>
      <c r="F39" s="20">
        <v>0</v>
      </c>
      <c r="G39" s="29">
        <v>0</v>
      </c>
      <c r="H39" s="20">
        <v>0</v>
      </c>
      <c r="I39" s="23">
        <f t="shared" si="2"/>
        <v>6</v>
      </c>
      <c r="J39" s="25">
        <f t="shared" si="0"/>
        <v>0</v>
      </c>
      <c r="K39" s="26">
        <f t="shared" si="1"/>
        <v>40</v>
      </c>
      <c r="L39" s="137">
        <f>J39+J40+I39+I40</f>
        <v>10</v>
      </c>
      <c r="M39" s="140">
        <f t="shared" si="3"/>
        <v>18</v>
      </c>
    </row>
    <row r="40" spans="2:13" ht="16.5" thickBot="1">
      <c r="B40" s="67"/>
      <c r="C40" s="67"/>
      <c r="D40" s="71">
        <v>1956</v>
      </c>
      <c r="E40" s="124"/>
      <c r="F40" s="31">
        <v>0</v>
      </c>
      <c r="G40" s="107">
        <v>0</v>
      </c>
      <c r="H40" s="31">
        <v>0</v>
      </c>
      <c r="I40" s="23">
        <f t="shared" si="2"/>
        <v>4</v>
      </c>
      <c r="J40" s="23">
        <f t="shared" si="0"/>
        <v>0</v>
      </c>
      <c r="K40" s="26">
        <f t="shared" si="1"/>
        <v>40</v>
      </c>
      <c r="L40" s="139"/>
      <c r="M40" s="142"/>
    </row>
    <row r="41" spans="2:13" ht="16.5" thickBot="1">
      <c r="B41" s="125" t="s">
        <v>52</v>
      </c>
      <c r="C41" s="125" t="s">
        <v>85</v>
      </c>
      <c r="D41" s="126">
        <v>1982</v>
      </c>
      <c r="E41" s="2"/>
      <c r="F41" s="20">
        <v>112</v>
      </c>
      <c r="G41" s="29">
        <v>0</v>
      </c>
      <c r="H41" s="20">
        <v>41</v>
      </c>
      <c r="I41" s="23">
        <f t="shared" si="2"/>
        <v>-22</v>
      </c>
      <c r="J41" s="23">
        <f t="shared" si="0"/>
        <v>153</v>
      </c>
      <c r="K41" s="26">
        <f t="shared" si="1"/>
        <v>35</v>
      </c>
      <c r="L41" s="106"/>
      <c r="M41" s="114"/>
    </row>
    <row r="42" spans="2:13" ht="16.5" thickBot="1">
      <c r="B42" s="127" t="s">
        <v>83</v>
      </c>
      <c r="C42" s="88" t="s">
        <v>84</v>
      </c>
      <c r="D42" s="89">
        <v>2007</v>
      </c>
      <c r="E42" s="90"/>
      <c r="F42" s="21">
        <v>60</v>
      </c>
      <c r="G42" s="30">
        <v>0</v>
      </c>
      <c r="H42" s="21">
        <v>63</v>
      </c>
      <c r="I42" s="23">
        <f t="shared" si="2"/>
        <v>-47</v>
      </c>
      <c r="J42" s="90">
        <f t="shared" si="0"/>
        <v>123</v>
      </c>
      <c r="K42" s="91">
        <f t="shared" si="1"/>
        <v>37</v>
      </c>
      <c r="L42" s="90"/>
      <c r="M42" s="128"/>
    </row>
    <row r="43" spans="2:13" ht="16.5" thickBot="1">
      <c r="B43" s="127" t="s">
        <v>82</v>
      </c>
      <c r="C43" s="88" t="s">
        <v>81</v>
      </c>
      <c r="D43" s="89">
        <v>2004</v>
      </c>
      <c r="E43" s="90"/>
      <c r="F43" s="20">
        <v>80</v>
      </c>
      <c r="G43" s="29">
        <v>0</v>
      </c>
      <c r="H43" s="20">
        <v>13</v>
      </c>
      <c r="I43" s="23">
        <f t="shared" si="2"/>
        <v>-44</v>
      </c>
      <c r="J43" s="90">
        <f t="shared" si="0"/>
        <v>93</v>
      </c>
      <c r="K43" s="91">
        <f t="shared" si="1"/>
        <v>39</v>
      </c>
      <c r="L43" s="90"/>
      <c r="M43" s="128"/>
    </row>
    <row r="44" spans="2:13" ht="15.75">
      <c r="B44" s="127" t="s">
        <v>19</v>
      </c>
      <c r="C44" s="88" t="s">
        <v>92</v>
      </c>
      <c r="D44" s="89">
        <v>1980</v>
      </c>
      <c r="E44" s="90"/>
      <c r="F44" s="31">
        <v>118</v>
      </c>
      <c r="G44" s="107">
        <v>0</v>
      </c>
      <c r="H44" s="31">
        <v>114</v>
      </c>
      <c r="I44" s="23">
        <f t="shared" si="2"/>
        <v>-20</v>
      </c>
      <c r="J44" s="90">
        <f t="shared" si="0"/>
        <v>232</v>
      </c>
      <c r="K44" s="91">
        <f t="shared" si="1"/>
        <v>33</v>
      </c>
      <c r="L44" s="90"/>
      <c r="M44" s="128"/>
    </row>
    <row r="45" spans="2:13" ht="16.5" thickBot="1">
      <c r="B45" s="129" t="s">
        <v>80</v>
      </c>
      <c r="C45" s="130" t="s">
        <v>81</v>
      </c>
      <c r="D45" s="131">
        <v>1976</v>
      </c>
      <c r="E45" s="132"/>
      <c r="F45" s="133">
        <v>96</v>
      </c>
      <c r="G45" s="133">
        <v>0</v>
      </c>
      <c r="H45" s="133">
        <v>43</v>
      </c>
      <c r="I45" s="132">
        <f t="shared" si="2"/>
        <v>-16</v>
      </c>
      <c r="J45" s="134">
        <f t="shared" si="0"/>
        <v>139</v>
      </c>
      <c r="K45" s="135">
        <f t="shared" si="1"/>
        <v>36</v>
      </c>
      <c r="L45" s="132"/>
      <c r="M45" s="136"/>
    </row>
  </sheetData>
  <sheetProtection/>
  <mergeCells count="36">
    <mergeCell ref="L29:L30"/>
    <mergeCell ref="L31:L32"/>
    <mergeCell ref="M23:M24"/>
    <mergeCell ref="M25:M26"/>
    <mergeCell ref="M27:M28"/>
    <mergeCell ref="M29:M30"/>
    <mergeCell ref="L15:L16"/>
    <mergeCell ref="L17:L18"/>
    <mergeCell ref="L19:L20"/>
    <mergeCell ref="M31:M32"/>
    <mergeCell ref="M15:M16"/>
    <mergeCell ref="M9:M10"/>
    <mergeCell ref="M17:M18"/>
    <mergeCell ref="M19:M20"/>
    <mergeCell ref="M21:M22"/>
    <mergeCell ref="L23:L24"/>
    <mergeCell ref="M5:M6"/>
    <mergeCell ref="M7:M8"/>
    <mergeCell ref="M13:M14"/>
    <mergeCell ref="M35:M36"/>
    <mergeCell ref="M11:M12"/>
    <mergeCell ref="L5:L6"/>
    <mergeCell ref="L7:L8"/>
    <mergeCell ref="L9:L10"/>
    <mergeCell ref="L11:L12"/>
    <mergeCell ref="L13:L14"/>
    <mergeCell ref="L37:L38"/>
    <mergeCell ref="L39:L40"/>
    <mergeCell ref="M37:M38"/>
    <mergeCell ref="M39:M40"/>
    <mergeCell ref="L21:L22"/>
    <mergeCell ref="L33:L34"/>
    <mergeCell ref="L35:L36"/>
    <mergeCell ref="M33:M34"/>
    <mergeCell ref="L25:L26"/>
    <mergeCell ref="L27:L28"/>
  </mergeCells>
  <conditionalFormatting sqref="L1:L65536">
    <cfRule type="top10" priority="20" dxfId="8" stopIfTrue="1" rank="3"/>
  </conditionalFormatting>
  <conditionalFormatting sqref="M5:M40">
    <cfRule type="top10" priority="1" dxfId="8" stopIfTrue="1" rank="3"/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3">
      <selection activeCell="E15" sqref="E15:E16"/>
    </sheetView>
  </sheetViews>
  <sheetFormatPr defaultColWidth="8.88671875" defaultRowHeight="15"/>
  <cols>
    <col min="1" max="1" width="3.88671875" style="0" customWidth="1"/>
    <col min="3" max="3" width="11.77734375" style="0" customWidth="1"/>
    <col min="4" max="4" width="8.88671875" style="37" customWidth="1"/>
    <col min="5" max="6" width="8.88671875" style="41" customWidth="1"/>
  </cols>
  <sheetData>
    <row r="1" spans="1:6" ht="18">
      <c r="A1" s="9" t="s">
        <v>57</v>
      </c>
      <c r="B1" s="10"/>
      <c r="C1" s="10"/>
      <c r="D1" s="48"/>
      <c r="E1" s="48"/>
      <c r="F1" s="37"/>
    </row>
    <row r="2" spans="1:2" ht="15">
      <c r="A2" s="8" t="s">
        <v>24</v>
      </c>
      <c r="B2" s="8"/>
    </row>
    <row r="3" spans="1:6" ht="15.75">
      <c r="A3" s="6" t="s">
        <v>9</v>
      </c>
      <c r="B3" s="6" t="s">
        <v>4</v>
      </c>
      <c r="C3" s="6" t="s">
        <v>5</v>
      </c>
      <c r="D3" s="38" t="s">
        <v>12</v>
      </c>
      <c r="E3" s="42" t="s">
        <v>13</v>
      </c>
      <c r="F3" s="42" t="s">
        <v>11</v>
      </c>
    </row>
    <row r="4" ht="15.75" thickBot="1"/>
    <row r="5" spans="1:6" ht="17.25" thickBot="1" thickTop="1">
      <c r="A5" s="1"/>
      <c r="B5" s="23" t="s">
        <v>3</v>
      </c>
      <c r="C5" s="27" t="str">
        <f>Celkem!C5</f>
        <v>FIALA</v>
      </c>
      <c r="D5" s="44">
        <f>Celkem!J5</f>
        <v>350</v>
      </c>
      <c r="E5" s="143">
        <f>Celkem!L5</f>
        <v>708</v>
      </c>
      <c r="F5" s="143">
        <f>RANK(E5,$E$4:$E$50,0)</f>
        <v>4</v>
      </c>
    </row>
    <row r="6" spans="1:6" ht="17.25" thickBot="1" thickTop="1">
      <c r="A6" s="3"/>
      <c r="B6" s="24" t="s">
        <v>1</v>
      </c>
      <c r="C6" s="27" t="str">
        <f>Celkem!C6</f>
        <v>HARTL</v>
      </c>
      <c r="D6" s="44">
        <f>Celkem!J6</f>
        <v>343</v>
      </c>
      <c r="E6" s="144"/>
      <c r="F6" s="144"/>
    </row>
    <row r="7" spans="1:6" ht="17.25" thickBot="1" thickTop="1">
      <c r="A7" s="23"/>
      <c r="B7" s="2" t="s">
        <v>23</v>
      </c>
      <c r="C7" s="27" t="str">
        <f>Celkem!C7</f>
        <v>GABESAM</v>
      </c>
      <c r="D7" s="44">
        <f>Celkem!J7</f>
        <v>243</v>
      </c>
      <c r="E7" s="143">
        <f>Celkem!L7</f>
        <v>501</v>
      </c>
      <c r="F7" s="143">
        <f>RANK(E7,$E$4:$E$50,0)</f>
        <v>14</v>
      </c>
    </row>
    <row r="8" spans="1:6" ht="17.25" thickBot="1" thickTop="1">
      <c r="A8" s="24"/>
      <c r="B8" s="4" t="s">
        <v>19</v>
      </c>
      <c r="C8" s="27" t="str">
        <f>Celkem!C8</f>
        <v>MORAVEC</v>
      </c>
      <c r="D8" s="44">
        <f>Celkem!J8</f>
        <v>258</v>
      </c>
      <c r="E8" s="144"/>
      <c r="F8" s="144"/>
    </row>
    <row r="9" spans="1:6" ht="17.25" thickBot="1" thickTop="1">
      <c r="A9" s="1"/>
      <c r="B9" s="1" t="s">
        <v>2</v>
      </c>
      <c r="C9" s="27" t="str">
        <f>Celkem!C9</f>
        <v>TROJAN</v>
      </c>
      <c r="D9" s="44">
        <f>Celkem!J9</f>
        <v>374</v>
      </c>
      <c r="E9" s="143">
        <f>Celkem!L9</f>
        <v>735</v>
      </c>
      <c r="F9" s="143">
        <f>RANK(E9,$E$4:$E$50,0)</f>
        <v>2</v>
      </c>
    </row>
    <row r="10" spans="1:14" ht="17.25" thickBot="1" thickTop="1">
      <c r="A10" s="3"/>
      <c r="B10" s="60" t="s">
        <v>47</v>
      </c>
      <c r="C10" s="27" t="str">
        <f>Celkem!C10</f>
        <v>HANUŠ</v>
      </c>
      <c r="D10" s="44">
        <f>Celkem!J10</f>
        <v>353</v>
      </c>
      <c r="E10" s="144"/>
      <c r="F10" s="144"/>
      <c r="K10" s="16"/>
      <c r="L10" s="16"/>
      <c r="M10" s="16"/>
      <c r="N10" s="16"/>
    </row>
    <row r="11" spans="1:14" ht="17.25" thickBot="1" thickTop="1">
      <c r="A11" s="22"/>
      <c r="B11" s="60" t="s">
        <v>19</v>
      </c>
      <c r="C11" s="27" t="str">
        <f>Celkem!C11</f>
        <v>ČERNOHORSKÝ</v>
      </c>
      <c r="D11" s="44">
        <f>Celkem!J11</f>
        <v>395</v>
      </c>
      <c r="E11" s="143">
        <f>Celkem!L11</f>
        <v>750</v>
      </c>
      <c r="F11" s="143">
        <f>RANK(E11,$E$4:$E$50,0)</f>
        <v>1</v>
      </c>
      <c r="K11" s="16"/>
      <c r="L11" s="16"/>
      <c r="M11" s="16"/>
      <c r="N11" s="16"/>
    </row>
    <row r="12" spans="1:14" ht="17.25" thickBot="1" thickTop="1">
      <c r="A12" s="22"/>
      <c r="B12" s="61" t="s">
        <v>20</v>
      </c>
      <c r="C12" s="27" t="str">
        <f>Celkem!C12</f>
        <v>ŠMÍD</v>
      </c>
      <c r="D12" s="44">
        <f>Celkem!J12</f>
        <v>343</v>
      </c>
      <c r="E12" s="144"/>
      <c r="F12" s="144"/>
      <c r="K12" s="16"/>
      <c r="L12" s="16"/>
      <c r="M12" s="16"/>
      <c r="N12" s="16"/>
    </row>
    <row r="13" spans="1:14" ht="17.25" thickBot="1" thickTop="1">
      <c r="A13" s="23"/>
      <c r="B13" s="60" t="s">
        <v>14</v>
      </c>
      <c r="C13" s="27" t="str">
        <f>Celkem!C13</f>
        <v>NEKOLNÝ</v>
      </c>
      <c r="D13" s="44">
        <f>Celkem!J13</f>
        <v>334</v>
      </c>
      <c r="E13" s="143">
        <f>Celkem!L13</f>
        <v>667</v>
      </c>
      <c r="F13" s="143">
        <f>RANK(E13,$E$4:$E$50,0)</f>
        <v>9</v>
      </c>
      <c r="K13" s="16"/>
      <c r="L13" s="16"/>
      <c r="M13" s="16"/>
      <c r="N13" s="16"/>
    </row>
    <row r="14" spans="1:14" ht="17.25" thickBot="1" thickTop="1">
      <c r="A14" s="24"/>
      <c r="B14" s="61" t="s">
        <v>22</v>
      </c>
      <c r="C14" s="27" t="str">
        <f>Celkem!C14</f>
        <v>KOSEK</v>
      </c>
      <c r="D14" s="44">
        <f>Celkem!J14</f>
        <v>324</v>
      </c>
      <c r="E14" s="144"/>
      <c r="F14" s="144"/>
      <c r="K14" s="16"/>
      <c r="L14" s="16"/>
      <c r="M14" s="16"/>
      <c r="N14" s="16"/>
    </row>
    <row r="15" spans="1:14" ht="17.25" thickBot="1" thickTop="1">
      <c r="A15" s="23"/>
      <c r="B15" s="60" t="s">
        <v>37</v>
      </c>
      <c r="C15" s="27" t="str">
        <f>Celkem!C15</f>
        <v>KOS</v>
      </c>
      <c r="D15" s="44">
        <f>Celkem!J15</f>
        <v>292</v>
      </c>
      <c r="E15" s="143">
        <f>Celkem!L15</f>
        <v>529</v>
      </c>
      <c r="F15" s="143">
        <f>RANK(E15,$E$4:$E$50,0)</f>
        <v>13</v>
      </c>
      <c r="K15" s="16"/>
      <c r="L15" s="16"/>
      <c r="M15" s="16"/>
      <c r="N15" s="16"/>
    </row>
    <row r="16" spans="1:14" ht="17.25" thickBot="1" thickTop="1">
      <c r="A16" s="24"/>
      <c r="B16" s="61" t="s">
        <v>38</v>
      </c>
      <c r="C16" s="27" t="str">
        <f>Celkem!C16</f>
        <v>KOSOVÁ</v>
      </c>
      <c r="D16" s="44">
        <f>Celkem!J16</f>
        <v>251</v>
      </c>
      <c r="E16" s="144"/>
      <c r="F16" s="144"/>
      <c r="K16" s="16"/>
      <c r="L16" s="16"/>
      <c r="M16" s="16"/>
      <c r="N16" s="16"/>
    </row>
    <row r="17" spans="1:6" ht="17.25" thickBot="1" thickTop="1">
      <c r="A17" s="23"/>
      <c r="B17" s="60" t="s">
        <v>39</v>
      </c>
      <c r="C17" s="27" t="str">
        <f>Celkem!C17</f>
        <v>CHOCHOLOUŠOVÁ</v>
      </c>
      <c r="D17" s="44">
        <f>Celkem!J17</f>
        <v>323</v>
      </c>
      <c r="E17" s="143">
        <f>Celkem!L17</f>
        <v>683</v>
      </c>
      <c r="F17" s="143">
        <f>RANK(E17,$E$4:$E$50,0)</f>
        <v>8</v>
      </c>
    </row>
    <row r="18" spans="1:6" ht="17.25" thickBot="1" thickTop="1">
      <c r="A18" s="24"/>
      <c r="B18" s="61" t="s">
        <v>18</v>
      </c>
      <c r="C18" s="27" t="str">
        <f>Celkem!C18</f>
        <v>MOTYČKA</v>
      </c>
      <c r="D18" s="44">
        <f>Celkem!J18</f>
        <v>349</v>
      </c>
      <c r="E18" s="144"/>
      <c r="F18" s="144"/>
    </row>
    <row r="19" spans="1:6" ht="17.25" thickBot="1" thickTop="1">
      <c r="A19" s="23"/>
      <c r="B19" s="13" t="s">
        <v>14</v>
      </c>
      <c r="C19" s="27" t="str">
        <f>Celkem!C19</f>
        <v>HANÁK</v>
      </c>
      <c r="D19" s="44">
        <f>Celkem!J19</f>
        <v>357</v>
      </c>
      <c r="E19" s="143">
        <f>Celkem!L19</f>
        <v>714</v>
      </c>
      <c r="F19" s="143">
        <f>RANK(E19,$E$4:$E$50,0)</f>
        <v>3</v>
      </c>
    </row>
    <row r="20" spans="1:6" ht="17.25" thickBot="1" thickTop="1">
      <c r="A20" s="24"/>
      <c r="B20" s="14" t="s">
        <v>43</v>
      </c>
      <c r="C20" s="27" t="str">
        <f>Celkem!C20</f>
        <v>HOLEYŠOVSKÝ</v>
      </c>
      <c r="D20" s="44">
        <f>Celkem!J20</f>
        <v>363</v>
      </c>
      <c r="E20" s="144"/>
      <c r="F20" s="144"/>
    </row>
    <row r="21" spans="1:6" ht="17.25" thickBot="1" thickTop="1">
      <c r="A21" s="23"/>
      <c r="B21" s="63" t="s">
        <v>15</v>
      </c>
      <c r="C21" s="27" t="str">
        <f>Celkem!C21</f>
        <v>VOŘÍŠEK</v>
      </c>
      <c r="D21" s="44">
        <f>Celkem!J21</f>
        <v>350</v>
      </c>
      <c r="E21" s="143">
        <f>Celkem!L21</f>
        <v>623</v>
      </c>
      <c r="F21" s="143">
        <f>RANK(E21,$E$4:$E$50,0)</f>
        <v>10</v>
      </c>
    </row>
    <row r="22" spans="1:6" ht="17.25" thickBot="1" thickTop="1">
      <c r="A22" s="24"/>
      <c r="B22" s="61" t="s">
        <v>48</v>
      </c>
      <c r="C22" s="27" t="str">
        <f>Celkem!C22</f>
        <v>HARTL</v>
      </c>
      <c r="D22" s="44">
        <f>Celkem!J22</f>
        <v>291</v>
      </c>
      <c r="E22" s="144"/>
      <c r="F22" s="144"/>
    </row>
    <row r="23" spans="1:6" ht="17.25" thickBot="1" thickTop="1">
      <c r="A23" s="23"/>
      <c r="B23" s="13" t="s">
        <v>50</v>
      </c>
      <c r="C23" s="27" t="str">
        <f>Celkem!C23</f>
        <v>KRÁTÝ</v>
      </c>
      <c r="D23" s="44">
        <f>Celkem!J23</f>
        <v>365</v>
      </c>
      <c r="E23" s="143">
        <f>Celkem!L23</f>
        <v>694</v>
      </c>
      <c r="F23" s="143">
        <f>RANK(E23,$E$4:$E$50,0)</f>
        <v>5</v>
      </c>
    </row>
    <row r="24" spans="1:6" ht="17.25" thickBot="1" thickTop="1">
      <c r="A24" s="24"/>
      <c r="B24" s="14" t="s">
        <v>51</v>
      </c>
      <c r="C24" s="27" t="str">
        <f>Celkem!C24</f>
        <v>PŘECECHTĚL</v>
      </c>
      <c r="D24" s="44">
        <f>Celkem!J24</f>
        <v>332</v>
      </c>
      <c r="E24" s="144"/>
      <c r="F24" s="144"/>
    </row>
    <row r="25" spans="1:6" ht="17.25" thickBot="1" thickTop="1">
      <c r="A25" s="23"/>
      <c r="B25" s="13" t="s">
        <v>52</v>
      </c>
      <c r="C25" s="27" t="str">
        <f>Celkem!C25</f>
        <v>JANSA</v>
      </c>
      <c r="D25" s="44">
        <f>Celkem!J25</f>
        <v>258</v>
      </c>
      <c r="E25" s="143">
        <f>Celkem!L25</f>
        <v>587</v>
      </c>
      <c r="F25" s="143">
        <f>RANK(E25,$E$4:$E$50,0)</f>
        <v>12</v>
      </c>
    </row>
    <row r="26" spans="1:6" ht="17.25" thickBot="1" thickTop="1">
      <c r="A26" s="24"/>
      <c r="B26" s="14" t="s">
        <v>52</v>
      </c>
      <c r="C26" s="27" t="str">
        <f>Celkem!C26</f>
        <v>CEKOTA</v>
      </c>
      <c r="D26" s="44">
        <f>Celkem!J26</f>
        <v>312</v>
      </c>
      <c r="E26" s="144"/>
      <c r="F26" s="144"/>
    </row>
    <row r="27" spans="1:6" ht="17.25" thickBot="1" thickTop="1">
      <c r="A27" s="23"/>
      <c r="B27" s="13" t="s">
        <v>37</v>
      </c>
      <c r="C27" s="27" t="str">
        <f>Celkem!C27</f>
        <v>SÁLUS</v>
      </c>
      <c r="D27" s="44">
        <f>Celkem!J27</f>
        <v>257</v>
      </c>
      <c r="E27" s="143">
        <f>Celkem!L27</f>
        <v>496</v>
      </c>
      <c r="F27" s="143">
        <f>RANK(E27,$E$4:$E$50,0)</f>
        <v>15</v>
      </c>
    </row>
    <row r="28" spans="1:6" ht="17.25" thickBot="1" thickTop="1">
      <c r="A28" s="24"/>
      <c r="B28" s="14" t="s">
        <v>21</v>
      </c>
      <c r="C28" s="27" t="str">
        <f>Celkem!C28</f>
        <v>KUCHTA</v>
      </c>
      <c r="D28" s="44">
        <f>Celkem!J28</f>
        <v>284</v>
      </c>
      <c r="E28" s="144"/>
      <c r="F28" s="144"/>
    </row>
    <row r="29" spans="1:6" ht="17.25" thickBot="1" thickTop="1">
      <c r="A29" s="23"/>
      <c r="B29" s="13" t="s">
        <v>46</v>
      </c>
      <c r="C29" s="27" t="str">
        <f>Celkem!C29</f>
        <v>BLAŽÍČEK</v>
      </c>
      <c r="D29" s="44">
        <f>Celkem!J29</f>
        <v>102</v>
      </c>
      <c r="E29" s="143">
        <f>Celkem!L29</f>
        <v>319</v>
      </c>
      <c r="F29" s="143">
        <f>RANK(E29,$E$4:$E$50,0)</f>
        <v>16</v>
      </c>
    </row>
    <row r="30" spans="1:6" ht="17.25" thickBot="1" thickTop="1">
      <c r="A30" s="24"/>
      <c r="B30" s="14" t="s">
        <v>45</v>
      </c>
      <c r="C30" s="27" t="str">
        <f>Celkem!C30</f>
        <v>OBERLENDER</v>
      </c>
      <c r="D30" s="44">
        <f>Celkem!J30</f>
        <v>190</v>
      </c>
      <c r="E30" s="144"/>
      <c r="F30" s="144"/>
    </row>
    <row r="31" spans="1:6" ht="17.25" thickBot="1" thickTop="1">
      <c r="A31" s="23"/>
      <c r="B31" s="13" t="s">
        <v>37</v>
      </c>
      <c r="C31" s="27" t="str">
        <f>Celkem!C31</f>
        <v>KREMLÁČEK</v>
      </c>
      <c r="D31" s="44">
        <f>Celkem!J31</f>
        <v>280</v>
      </c>
      <c r="E31" s="143">
        <f>Celkem!L31</f>
        <v>691</v>
      </c>
      <c r="F31" s="143">
        <f>RANK(E31,$E$4:$E$50,0)</f>
        <v>7</v>
      </c>
    </row>
    <row r="32" spans="1:6" ht="17.25" thickBot="1" thickTop="1">
      <c r="A32" s="24"/>
      <c r="B32" s="14" t="s">
        <v>20</v>
      </c>
      <c r="C32" s="27" t="str">
        <f>Celkem!C32</f>
        <v>BERÁNEK</v>
      </c>
      <c r="D32" s="44">
        <f>Celkem!J32</f>
        <v>384</v>
      </c>
      <c r="E32" s="144"/>
      <c r="F32" s="144"/>
    </row>
    <row r="33" spans="1:6" ht="17.25" thickBot="1" thickTop="1">
      <c r="A33" s="23"/>
      <c r="B33" s="13" t="s">
        <v>16</v>
      </c>
      <c r="C33" s="27" t="str">
        <f>Celkem!C33</f>
        <v>ŠVARC</v>
      </c>
      <c r="D33" s="44">
        <f>Celkem!J33</f>
        <v>357</v>
      </c>
      <c r="E33" s="143">
        <f>Celkem!L33</f>
        <v>693</v>
      </c>
      <c r="F33" s="143">
        <f>RANK(E33,$E$4:$E$50,0)</f>
        <v>6</v>
      </c>
    </row>
    <row r="34" spans="1:6" ht="17.25" thickBot="1" thickTop="1">
      <c r="A34" s="24"/>
      <c r="B34" s="54" t="s">
        <v>16</v>
      </c>
      <c r="C34" s="27" t="str">
        <f>Celkem!C34</f>
        <v>ŠVARC</v>
      </c>
      <c r="D34" s="44">
        <f>Celkem!J34</f>
        <v>310</v>
      </c>
      <c r="E34" s="145"/>
      <c r="F34" s="145"/>
    </row>
    <row r="35" spans="1:6" ht="17.25" thickBot="1" thickTop="1">
      <c r="A35" s="1"/>
      <c r="B35" s="56" t="s">
        <v>18</v>
      </c>
      <c r="C35" s="27" t="str">
        <f>Celkem!C35</f>
        <v>SZÉKELY</v>
      </c>
      <c r="D35" s="64">
        <f>Celkem!J35</f>
        <v>313</v>
      </c>
      <c r="E35" s="146">
        <f>Celkem!L35</f>
        <v>597</v>
      </c>
      <c r="F35" s="143">
        <f>RANK(E35,$E$4:$E$50,0)</f>
        <v>11</v>
      </c>
    </row>
    <row r="36" spans="1:6" ht="17.25" thickBot="1" thickTop="1">
      <c r="A36" s="3"/>
      <c r="B36" s="57" t="s">
        <v>18</v>
      </c>
      <c r="C36" s="27" t="str">
        <f>Celkem!C36</f>
        <v>PEIKER</v>
      </c>
      <c r="D36" s="47">
        <v>0</v>
      </c>
      <c r="E36" s="147"/>
      <c r="F36" s="144"/>
    </row>
  </sheetData>
  <sheetProtection/>
  <mergeCells count="32">
    <mergeCell ref="F27:F28"/>
    <mergeCell ref="F17:F18"/>
    <mergeCell ref="F19:F20"/>
    <mergeCell ref="F21:F22"/>
    <mergeCell ref="F23:F24"/>
    <mergeCell ref="F25:F26"/>
    <mergeCell ref="F7:F8"/>
    <mergeCell ref="E17:E18"/>
    <mergeCell ref="E19:E20"/>
    <mergeCell ref="E21:E22"/>
    <mergeCell ref="E23:E24"/>
    <mergeCell ref="E25:E26"/>
    <mergeCell ref="E27:E28"/>
    <mergeCell ref="E15:E16"/>
    <mergeCell ref="F29:F30"/>
    <mergeCell ref="F31:F32"/>
    <mergeCell ref="F33:F34"/>
    <mergeCell ref="F35:F36"/>
    <mergeCell ref="E29:E30"/>
    <mergeCell ref="E31:E32"/>
    <mergeCell ref="E33:E34"/>
    <mergeCell ref="E35:E36"/>
    <mergeCell ref="F5:F6"/>
    <mergeCell ref="F9:F10"/>
    <mergeCell ref="F11:F12"/>
    <mergeCell ref="F13:F14"/>
    <mergeCell ref="F15:F16"/>
    <mergeCell ref="E5:E6"/>
    <mergeCell ref="E7:E8"/>
    <mergeCell ref="E9:E10"/>
    <mergeCell ref="E11:E12"/>
    <mergeCell ref="E13:E14"/>
  </mergeCells>
  <conditionalFormatting sqref="E3:E37">
    <cfRule type="top10" priority="19" dxfId="8" stopIfTrue="1" rank="3"/>
  </conditionalFormatting>
  <conditionalFormatting sqref="F5:F36">
    <cfRule type="top10" priority="1" dxfId="8" stopIfTrue="1" rank="3"/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C1">
      <selection activeCell="C32" sqref="C32"/>
    </sheetView>
  </sheetViews>
  <sheetFormatPr defaultColWidth="8.88671875" defaultRowHeight="15"/>
  <cols>
    <col min="3" max="3" width="13.99609375" style="0" customWidth="1"/>
    <col min="4" max="4" width="6.10546875" style="0" customWidth="1"/>
    <col min="6" max="11" width="8.88671875" style="41" customWidth="1"/>
    <col min="12" max="12" width="8.88671875" style="32" customWidth="1"/>
    <col min="13" max="13" width="8.88671875" style="41" customWidth="1"/>
    <col min="14" max="14" width="8.88671875" style="32" customWidth="1"/>
  </cols>
  <sheetData>
    <row r="1" spans="1:11" ht="18">
      <c r="A1" s="9" t="s">
        <v>32</v>
      </c>
      <c r="B1" s="10"/>
      <c r="C1" s="10"/>
      <c r="D1" s="10"/>
      <c r="E1" s="10"/>
      <c r="F1" s="37"/>
      <c r="G1" s="37"/>
      <c r="H1" s="37"/>
      <c r="I1" s="37"/>
      <c r="J1" s="37"/>
      <c r="K1" s="37"/>
    </row>
    <row r="2" spans="2:11" ht="15">
      <c r="B2" t="s">
        <v>29</v>
      </c>
      <c r="F2" s="37"/>
      <c r="G2" s="37"/>
      <c r="H2" s="37"/>
      <c r="I2" s="37"/>
      <c r="J2" s="37"/>
      <c r="K2" s="37"/>
    </row>
    <row r="3" spans="1:14" ht="31.5">
      <c r="A3" s="6" t="s">
        <v>9</v>
      </c>
      <c r="B3" s="6" t="s">
        <v>4</v>
      </c>
      <c r="C3" s="6" t="s">
        <v>5</v>
      </c>
      <c r="D3" s="6" t="s">
        <v>6</v>
      </c>
      <c r="E3" s="6" t="s">
        <v>7</v>
      </c>
      <c r="F3" s="38" t="s">
        <v>89</v>
      </c>
      <c r="G3" s="38" t="s">
        <v>27</v>
      </c>
      <c r="H3" s="38" t="s">
        <v>8</v>
      </c>
      <c r="I3" s="38" t="s">
        <v>28</v>
      </c>
      <c r="J3" s="38" t="s">
        <v>88</v>
      </c>
      <c r="K3" s="38" t="s">
        <v>31</v>
      </c>
      <c r="L3" s="33" t="s">
        <v>0</v>
      </c>
      <c r="M3" s="42" t="s">
        <v>12</v>
      </c>
      <c r="N3" s="34" t="s">
        <v>10</v>
      </c>
    </row>
    <row r="4" spans="6:11" ht="15.75" thickBot="1">
      <c r="F4" s="37"/>
      <c r="G4" s="37"/>
      <c r="H4" s="37"/>
      <c r="I4" s="37"/>
      <c r="J4" s="37"/>
      <c r="K4" s="37"/>
    </row>
    <row r="5" spans="1:14" ht="16.5" thickBot="1">
      <c r="A5" s="1"/>
      <c r="B5" s="2" t="s">
        <v>3</v>
      </c>
      <c r="C5" s="115" t="str">
        <f>Celkem!C5</f>
        <v>FIALA</v>
      </c>
      <c r="D5" s="116">
        <f>Celkem!D5</f>
        <v>1954</v>
      </c>
      <c r="E5" s="1"/>
      <c r="F5" s="76">
        <f>Celkem!F5</f>
        <v>190</v>
      </c>
      <c r="G5" s="75">
        <f>RANK(F5,$F$4:$F$50,0)</f>
        <v>6</v>
      </c>
      <c r="H5" s="76">
        <v>0</v>
      </c>
      <c r="I5" s="39">
        <f>RANK(H5,$H$4:$H$50,0)</f>
        <v>1</v>
      </c>
      <c r="J5" s="117">
        <f>Celkem!H5</f>
        <v>160</v>
      </c>
      <c r="K5" s="39">
        <f>RANK(J5,$J$4:$J$50,0)</f>
        <v>11</v>
      </c>
      <c r="L5" s="35">
        <f>(2020-D5)-60</f>
        <v>6</v>
      </c>
      <c r="M5" s="39">
        <f>SUM(F5+H5+J5)</f>
        <v>350</v>
      </c>
      <c r="N5" s="36">
        <f aca="true" t="shared" si="0" ref="N5:N45">RANK(M5,$M$4:$M$50,0)</f>
        <v>9</v>
      </c>
    </row>
    <row r="6" spans="1:14" ht="17.25" thickBot="1" thickTop="1">
      <c r="A6" s="3"/>
      <c r="B6" s="4" t="str">
        <f>Celkem!B6</f>
        <v>Karel </v>
      </c>
      <c r="C6" s="118" t="str">
        <f>Celkem!C6</f>
        <v>HARTL</v>
      </c>
      <c r="D6" s="119">
        <f>Celkem!D6</f>
        <v>1951</v>
      </c>
      <c r="E6" s="3"/>
      <c r="F6" s="46">
        <f>Celkem!F6</f>
        <v>190</v>
      </c>
      <c r="G6" s="120">
        <f>RANK(F6,$F$4:$F$50,0)</f>
        <v>6</v>
      </c>
      <c r="H6" s="46">
        <f>Celkem!G6</f>
        <v>0</v>
      </c>
      <c r="I6" s="121">
        <f aca="true" t="shared" si="1" ref="I6:I45">RANK(H6,$H$4:$H$50,0)</f>
        <v>1</v>
      </c>
      <c r="J6" s="45">
        <f>Celkem!H6</f>
        <v>153</v>
      </c>
      <c r="K6" s="121">
        <f aca="true" t="shared" si="2" ref="K6:K45">RANK(J6,$J$4:$J$50,0)</f>
        <v>16</v>
      </c>
      <c r="L6" s="122">
        <f aca="true" t="shared" si="3" ref="L6:L45">(2020-D6)-60</f>
        <v>9</v>
      </c>
      <c r="M6" s="121">
        <f aca="true" t="shared" si="4" ref="M6:M45">SUM(F6+H6+J6)</f>
        <v>343</v>
      </c>
      <c r="N6" s="123">
        <f t="shared" si="0"/>
        <v>12</v>
      </c>
    </row>
    <row r="7" spans="1:14" ht="16.5" thickBot="1">
      <c r="A7" s="1"/>
      <c r="B7" s="2" t="str">
        <f>Celkem!B7</f>
        <v>Richard</v>
      </c>
      <c r="C7" s="108" t="str">
        <f>Celkem!C7</f>
        <v>GABESAM</v>
      </c>
      <c r="D7" s="108">
        <f>Celkem!D7</f>
        <v>1955</v>
      </c>
      <c r="E7" s="22"/>
      <c r="F7" s="46">
        <f>Celkem!F7</f>
        <v>142</v>
      </c>
      <c r="G7" s="109">
        <f aca="true" t="shared" si="5" ref="G7:G45">RANK(F7,$F$4:$F$50,0)</f>
        <v>27</v>
      </c>
      <c r="H7" s="46">
        <v>0</v>
      </c>
      <c r="I7" s="110">
        <f t="shared" si="1"/>
        <v>1</v>
      </c>
      <c r="J7" s="111">
        <f>Celkem!H7</f>
        <v>101</v>
      </c>
      <c r="K7" s="110">
        <f t="shared" si="2"/>
        <v>33</v>
      </c>
      <c r="L7" s="112">
        <f t="shared" si="3"/>
        <v>5</v>
      </c>
      <c r="M7" s="110">
        <f t="shared" si="4"/>
        <v>243</v>
      </c>
      <c r="N7" s="113">
        <f t="shared" si="0"/>
        <v>31</v>
      </c>
    </row>
    <row r="8" spans="1:14" ht="16.5" thickBot="1">
      <c r="A8" s="3"/>
      <c r="B8" s="4" t="str">
        <f>Celkem!B8</f>
        <v>Pavel</v>
      </c>
      <c r="C8" s="28" t="str">
        <f>Celkem!C8</f>
        <v>MORAVEC</v>
      </c>
      <c r="D8" s="28">
        <f>Celkem!D8</f>
        <v>1965</v>
      </c>
      <c r="E8" s="3"/>
      <c r="F8" s="46">
        <f>Celkem!F8</f>
        <v>138</v>
      </c>
      <c r="G8" s="75">
        <f t="shared" si="5"/>
        <v>29</v>
      </c>
      <c r="H8" s="46">
        <f>Celkem!G8</f>
        <v>0</v>
      </c>
      <c r="I8" s="39">
        <f t="shared" si="1"/>
        <v>1</v>
      </c>
      <c r="J8" s="45">
        <f>Celkem!H8</f>
        <v>120</v>
      </c>
      <c r="K8" s="39">
        <f t="shared" si="2"/>
        <v>27</v>
      </c>
      <c r="L8" s="35">
        <f t="shared" si="3"/>
        <v>-5</v>
      </c>
      <c r="M8" s="39">
        <f t="shared" si="4"/>
        <v>258</v>
      </c>
      <c r="N8" s="36">
        <f t="shared" si="0"/>
        <v>27</v>
      </c>
    </row>
    <row r="9" spans="1:14" ht="17.25" thickBot="1" thickTop="1">
      <c r="A9" s="1"/>
      <c r="B9" s="2" t="str">
        <f>Celkem!B9</f>
        <v>Rudolf</v>
      </c>
      <c r="C9" s="27" t="str">
        <f>Celkem!C9</f>
        <v>TROJAN</v>
      </c>
      <c r="D9" s="27">
        <f>Celkem!D9</f>
        <v>1952</v>
      </c>
      <c r="E9" s="1"/>
      <c r="F9" s="76">
        <f>Celkem!F9</f>
        <v>192</v>
      </c>
      <c r="G9" s="75">
        <f t="shared" si="5"/>
        <v>5</v>
      </c>
      <c r="H9" s="46">
        <v>0</v>
      </c>
      <c r="I9" s="39">
        <f t="shared" si="1"/>
        <v>1</v>
      </c>
      <c r="J9" s="43">
        <f>Celkem!H9</f>
        <v>182</v>
      </c>
      <c r="K9" s="39">
        <f t="shared" si="2"/>
        <v>3</v>
      </c>
      <c r="L9" s="35">
        <f t="shared" si="3"/>
        <v>8</v>
      </c>
      <c r="M9" s="39">
        <f t="shared" si="4"/>
        <v>374</v>
      </c>
      <c r="N9" s="36">
        <f t="shared" si="0"/>
        <v>3</v>
      </c>
    </row>
    <row r="10" spans="1:14" ht="17.25" thickBot="1" thickTop="1">
      <c r="A10" s="3"/>
      <c r="B10" s="2" t="str">
        <f>Celkem!B10</f>
        <v>Erik</v>
      </c>
      <c r="C10" s="27" t="str">
        <f>Celkem!C10</f>
        <v>HANUŠ</v>
      </c>
      <c r="D10" s="27">
        <f>Celkem!D10</f>
        <v>1960</v>
      </c>
      <c r="E10" s="3"/>
      <c r="F10" s="46">
        <f>Celkem!F10</f>
        <v>197</v>
      </c>
      <c r="G10" s="75">
        <f t="shared" si="5"/>
        <v>2</v>
      </c>
      <c r="H10" s="46">
        <v>0</v>
      </c>
      <c r="I10" s="39">
        <f t="shared" si="1"/>
        <v>1</v>
      </c>
      <c r="J10" s="45">
        <f>Celkem!H10</f>
        <v>156</v>
      </c>
      <c r="K10" s="39">
        <f t="shared" si="2"/>
        <v>15</v>
      </c>
      <c r="L10" s="35">
        <f t="shared" si="3"/>
        <v>0</v>
      </c>
      <c r="M10" s="39">
        <f t="shared" si="4"/>
        <v>353</v>
      </c>
      <c r="N10" s="36">
        <f t="shared" si="0"/>
        <v>8</v>
      </c>
    </row>
    <row r="11" spans="2:14" ht="17.25" thickBot="1" thickTop="1">
      <c r="B11" s="13" t="str">
        <f>Celkem!B11</f>
        <v>Pavel</v>
      </c>
      <c r="C11" s="51" t="str">
        <f>Celkem!C11</f>
        <v>ČERNOHORSKÝ</v>
      </c>
      <c r="D11" s="27">
        <f>Celkem!D11</f>
        <v>1950</v>
      </c>
      <c r="E11" s="1"/>
      <c r="F11" s="76">
        <f>Celkem!F11</f>
        <v>207</v>
      </c>
      <c r="G11" s="75">
        <f t="shared" si="5"/>
        <v>1</v>
      </c>
      <c r="H11" s="46">
        <v>0</v>
      </c>
      <c r="I11" s="39">
        <f t="shared" si="1"/>
        <v>1</v>
      </c>
      <c r="J11" s="43">
        <f>Celkem!H11</f>
        <v>188</v>
      </c>
      <c r="K11" s="39">
        <f t="shared" si="2"/>
        <v>2</v>
      </c>
      <c r="L11" s="35">
        <f t="shared" si="3"/>
        <v>10</v>
      </c>
      <c r="M11" s="39">
        <f t="shared" si="4"/>
        <v>395</v>
      </c>
      <c r="N11" s="36">
        <f t="shared" si="0"/>
        <v>1</v>
      </c>
    </row>
    <row r="12" spans="2:14" ht="16.5" thickBot="1">
      <c r="B12" s="14" t="str">
        <f>Celkem!B12</f>
        <v>Karel</v>
      </c>
      <c r="C12" s="28" t="str">
        <f>Celkem!C12</f>
        <v>ŠMÍD</v>
      </c>
      <c r="D12" s="28">
        <f>Celkem!D12</f>
        <v>1958</v>
      </c>
      <c r="E12" s="3"/>
      <c r="F12" s="46">
        <f>Celkem!F12</f>
        <v>181</v>
      </c>
      <c r="G12" s="75">
        <f t="shared" si="5"/>
        <v>15</v>
      </c>
      <c r="H12" s="46">
        <v>0</v>
      </c>
      <c r="I12" s="39">
        <f t="shared" si="1"/>
        <v>1</v>
      </c>
      <c r="J12" s="45">
        <f>Celkem!H12</f>
        <v>162</v>
      </c>
      <c r="K12" s="39">
        <f t="shared" si="2"/>
        <v>9</v>
      </c>
      <c r="L12" s="35">
        <f t="shared" si="3"/>
        <v>2</v>
      </c>
      <c r="M12" s="39">
        <f t="shared" si="4"/>
        <v>343</v>
      </c>
      <c r="N12" s="36">
        <f t="shared" si="0"/>
        <v>12</v>
      </c>
    </row>
    <row r="13" spans="2:14" ht="17.25" thickBot="1" thickTop="1">
      <c r="B13" s="13" t="str">
        <f>Celkem!B13</f>
        <v>Michal</v>
      </c>
      <c r="C13" s="27" t="str">
        <f>Celkem!C13</f>
        <v>NEKOLNÝ</v>
      </c>
      <c r="D13" s="27">
        <f>Celkem!D13</f>
        <v>1953</v>
      </c>
      <c r="E13" s="1"/>
      <c r="F13" s="76">
        <f>Celkem!F13</f>
        <v>188</v>
      </c>
      <c r="G13" s="75">
        <f t="shared" si="5"/>
        <v>10</v>
      </c>
      <c r="H13" s="46">
        <v>0</v>
      </c>
      <c r="I13" s="39">
        <f t="shared" si="1"/>
        <v>1</v>
      </c>
      <c r="J13" s="43">
        <f>Celkem!H13</f>
        <v>146</v>
      </c>
      <c r="K13" s="39">
        <f t="shared" si="2"/>
        <v>19</v>
      </c>
      <c r="L13" s="35">
        <f t="shared" si="3"/>
        <v>7</v>
      </c>
      <c r="M13" s="39">
        <f t="shared" si="4"/>
        <v>334</v>
      </c>
      <c r="N13" s="36">
        <f t="shared" si="0"/>
        <v>14</v>
      </c>
    </row>
    <row r="14" spans="2:14" ht="17.25" thickBot="1" thickTop="1">
      <c r="B14" s="14" t="str">
        <f>Celkem!B14</f>
        <v>Michal</v>
      </c>
      <c r="C14" s="27" t="str">
        <f>Celkem!C14</f>
        <v>KOSEK</v>
      </c>
      <c r="D14" s="28">
        <f>Celkem!D14</f>
        <v>1958</v>
      </c>
      <c r="E14" s="3"/>
      <c r="F14" s="46">
        <f>Celkem!F14</f>
        <v>166</v>
      </c>
      <c r="G14" s="75">
        <f t="shared" si="5"/>
        <v>18</v>
      </c>
      <c r="H14" s="46">
        <v>0</v>
      </c>
      <c r="I14" s="39">
        <f t="shared" si="1"/>
        <v>1</v>
      </c>
      <c r="J14" s="45">
        <f>Celkem!H14</f>
        <v>158</v>
      </c>
      <c r="K14" s="39">
        <f t="shared" si="2"/>
        <v>13</v>
      </c>
      <c r="L14" s="35">
        <f t="shared" si="3"/>
        <v>2</v>
      </c>
      <c r="M14" s="39">
        <f t="shared" si="4"/>
        <v>324</v>
      </c>
      <c r="N14" s="36">
        <f t="shared" si="0"/>
        <v>16</v>
      </c>
    </row>
    <row r="15" spans="2:14" ht="17.25" thickBot="1" thickTop="1">
      <c r="B15" s="13" t="str">
        <f>Celkem!B15</f>
        <v>Petr</v>
      </c>
      <c r="C15" s="27" t="str">
        <f>Celkem!C15</f>
        <v>KOS</v>
      </c>
      <c r="D15" s="27">
        <f>Celkem!D15</f>
        <v>1953</v>
      </c>
      <c r="E15" s="1"/>
      <c r="F15" s="76">
        <f>Celkem!F15</f>
        <v>163</v>
      </c>
      <c r="G15" s="75">
        <f t="shared" si="5"/>
        <v>20</v>
      </c>
      <c r="H15" s="46">
        <v>0</v>
      </c>
      <c r="I15" s="39">
        <f t="shared" si="1"/>
        <v>1</v>
      </c>
      <c r="J15" s="43">
        <f>Celkem!H15</f>
        <v>129</v>
      </c>
      <c r="K15" s="39">
        <f t="shared" si="2"/>
        <v>26</v>
      </c>
      <c r="L15" s="35">
        <f t="shared" si="3"/>
        <v>7</v>
      </c>
      <c r="M15" s="39">
        <f t="shared" si="4"/>
        <v>292</v>
      </c>
      <c r="N15" s="36">
        <f t="shared" si="0"/>
        <v>22</v>
      </c>
    </row>
    <row r="16" spans="2:14" ht="17.25" thickBot="1" thickTop="1">
      <c r="B16" s="14" t="str">
        <f>Celkem!B16</f>
        <v>Petra</v>
      </c>
      <c r="C16" s="103" t="str">
        <f>Celkem!C16</f>
        <v>KOSOVÁ</v>
      </c>
      <c r="D16" s="27">
        <f>Celkem!D16</f>
        <v>1981</v>
      </c>
      <c r="E16" s="3"/>
      <c r="F16" s="46">
        <f>Celkem!F16</f>
        <v>136</v>
      </c>
      <c r="G16" s="75">
        <f t="shared" si="5"/>
        <v>30</v>
      </c>
      <c r="H16" s="46">
        <v>0</v>
      </c>
      <c r="I16" s="39">
        <f t="shared" si="1"/>
        <v>1</v>
      </c>
      <c r="J16" s="45">
        <f>Celkem!H16</f>
        <v>115</v>
      </c>
      <c r="K16" s="39">
        <f t="shared" si="2"/>
        <v>29</v>
      </c>
      <c r="L16" s="35">
        <f t="shared" si="3"/>
        <v>-21</v>
      </c>
      <c r="M16" s="39">
        <f t="shared" si="4"/>
        <v>251</v>
      </c>
      <c r="N16" s="36">
        <f t="shared" si="0"/>
        <v>30</v>
      </c>
    </row>
    <row r="17" spans="2:14" ht="17.25" thickBot="1" thickTop="1">
      <c r="B17" s="60" t="str">
        <f>Celkem!B17</f>
        <v>Ludmila</v>
      </c>
      <c r="C17" s="105" t="str">
        <f>Celkem!C17</f>
        <v>CHOCHOLOUŠOVÁ</v>
      </c>
      <c r="D17" s="101">
        <f>Celkem!D17</f>
        <v>1941</v>
      </c>
      <c r="E17" s="1"/>
      <c r="F17" s="76">
        <f>Celkem!F17</f>
        <v>166</v>
      </c>
      <c r="G17" s="75">
        <f t="shared" si="5"/>
        <v>18</v>
      </c>
      <c r="H17" s="46">
        <v>0</v>
      </c>
      <c r="I17" s="39">
        <f t="shared" si="1"/>
        <v>1</v>
      </c>
      <c r="J17" s="43">
        <f>Celkem!H17</f>
        <v>157</v>
      </c>
      <c r="K17" s="39">
        <f t="shared" si="2"/>
        <v>14</v>
      </c>
      <c r="L17" s="35">
        <f t="shared" si="3"/>
        <v>19</v>
      </c>
      <c r="M17" s="39">
        <f t="shared" si="4"/>
        <v>323</v>
      </c>
      <c r="N17" s="36">
        <f t="shared" si="0"/>
        <v>17</v>
      </c>
    </row>
    <row r="18" spans="2:14" ht="17.25" thickBot="1" thickTop="1">
      <c r="B18" s="61" t="str">
        <f>Celkem!B18</f>
        <v>Josef</v>
      </c>
      <c r="C18" s="59" t="str">
        <f>Celkem!C18</f>
        <v>MOTYČKA</v>
      </c>
      <c r="D18" s="102">
        <f>Celkem!D18</f>
        <v>1968</v>
      </c>
      <c r="E18" s="3"/>
      <c r="F18" s="46">
        <f>Celkem!F18</f>
        <v>184</v>
      </c>
      <c r="G18" s="75">
        <f t="shared" si="5"/>
        <v>12</v>
      </c>
      <c r="H18" s="46">
        <v>0</v>
      </c>
      <c r="I18" s="39">
        <f t="shared" si="1"/>
        <v>1</v>
      </c>
      <c r="J18" s="45">
        <f>Celkem!H18</f>
        <v>165</v>
      </c>
      <c r="K18" s="39">
        <f t="shared" si="2"/>
        <v>8</v>
      </c>
      <c r="L18" s="35">
        <f t="shared" si="3"/>
        <v>-8</v>
      </c>
      <c r="M18" s="39">
        <f t="shared" si="4"/>
        <v>349</v>
      </c>
      <c r="N18" s="36">
        <f t="shared" si="0"/>
        <v>11</v>
      </c>
    </row>
    <row r="19" spans="2:14" ht="17.25" thickBot="1" thickTop="1">
      <c r="B19" s="13" t="str">
        <f>Celkem!B19</f>
        <v>Pavel</v>
      </c>
      <c r="C19" s="104" t="str">
        <f>Celkem!C19</f>
        <v>HANÁK</v>
      </c>
      <c r="D19" s="27">
        <f>Celkem!D19</f>
        <v>1976</v>
      </c>
      <c r="E19" s="1"/>
      <c r="F19" s="76">
        <f>Celkem!F19</f>
        <v>186</v>
      </c>
      <c r="G19" s="75">
        <f t="shared" si="5"/>
        <v>11</v>
      </c>
      <c r="H19" s="46">
        <v>0</v>
      </c>
      <c r="I19" s="39">
        <f t="shared" si="1"/>
        <v>1</v>
      </c>
      <c r="J19" s="43">
        <f>Celkem!H19</f>
        <v>171</v>
      </c>
      <c r="K19" s="39">
        <f t="shared" si="2"/>
        <v>6</v>
      </c>
      <c r="L19" s="35">
        <f t="shared" si="3"/>
        <v>-16</v>
      </c>
      <c r="M19" s="39">
        <f t="shared" si="4"/>
        <v>357</v>
      </c>
      <c r="N19" s="36">
        <f t="shared" si="0"/>
        <v>6</v>
      </c>
    </row>
    <row r="20" spans="2:14" ht="17.25" thickBot="1" thickTop="1">
      <c r="B20" s="14" t="str">
        <f>Celkem!B20</f>
        <v>Milan</v>
      </c>
      <c r="C20" s="28" t="str">
        <f>Celkem!C20</f>
        <v>HOLEYŠOVSKÝ</v>
      </c>
      <c r="D20" s="28">
        <f>Celkem!D20</f>
        <v>1950</v>
      </c>
      <c r="E20" s="3"/>
      <c r="F20" s="46">
        <f>Celkem!F20</f>
        <v>189</v>
      </c>
      <c r="G20" s="75">
        <f t="shared" si="5"/>
        <v>8</v>
      </c>
      <c r="H20" s="46">
        <v>0</v>
      </c>
      <c r="I20" s="39">
        <f t="shared" si="1"/>
        <v>1</v>
      </c>
      <c r="J20" s="45">
        <f>Celkem!H20</f>
        <v>174</v>
      </c>
      <c r="K20" s="39">
        <f t="shared" si="2"/>
        <v>4</v>
      </c>
      <c r="L20" s="35">
        <f t="shared" si="3"/>
        <v>10</v>
      </c>
      <c r="M20" s="39">
        <f t="shared" si="4"/>
        <v>363</v>
      </c>
      <c r="N20" s="36">
        <f t="shared" si="0"/>
        <v>5</v>
      </c>
    </row>
    <row r="21" spans="2:14" ht="17.25" thickBot="1" thickTop="1">
      <c r="B21" s="13" t="s">
        <v>15</v>
      </c>
      <c r="C21" s="27" t="s">
        <v>66</v>
      </c>
      <c r="D21" s="27">
        <v>1964</v>
      </c>
      <c r="E21" s="1"/>
      <c r="F21" s="76">
        <f>Celkem!F21</f>
        <v>189</v>
      </c>
      <c r="G21" s="75">
        <f t="shared" si="5"/>
        <v>8</v>
      </c>
      <c r="H21" s="46">
        <v>0</v>
      </c>
      <c r="I21" s="39">
        <f t="shared" si="1"/>
        <v>1</v>
      </c>
      <c r="J21" s="43">
        <f>Celkem!H21</f>
        <v>161</v>
      </c>
      <c r="K21" s="39">
        <f t="shared" si="2"/>
        <v>10</v>
      </c>
      <c r="L21" s="35">
        <f t="shared" si="3"/>
        <v>-4</v>
      </c>
      <c r="M21" s="39">
        <f t="shared" si="4"/>
        <v>350</v>
      </c>
      <c r="N21" s="36">
        <f t="shared" si="0"/>
        <v>9</v>
      </c>
    </row>
    <row r="22" spans="2:14" ht="16.5" thickBot="1">
      <c r="B22" s="14" t="str">
        <f>Celkem!B22</f>
        <v>KAREL</v>
      </c>
      <c r="C22" s="28" t="str">
        <f>Celkem!C22</f>
        <v>HARTL</v>
      </c>
      <c r="D22" s="28">
        <f>Celkem!D22</f>
        <v>1974</v>
      </c>
      <c r="E22" s="3"/>
      <c r="F22" s="46">
        <f>Celkem!F22</f>
        <v>154</v>
      </c>
      <c r="G22" s="75">
        <f t="shared" si="5"/>
        <v>23</v>
      </c>
      <c r="H22" s="46">
        <v>0</v>
      </c>
      <c r="I22" s="39">
        <f t="shared" si="1"/>
        <v>1</v>
      </c>
      <c r="J22" s="45">
        <f>Celkem!H22</f>
        <v>137</v>
      </c>
      <c r="K22" s="39">
        <f t="shared" si="2"/>
        <v>23</v>
      </c>
      <c r="L22" s="35">
        <f t="shared" si="3"/>
        <v>-14</v>
      </c>
      <c r="M22" s="39">
        <f t="shared" si="4"/>
        <v>291</v>
      </c>
      <c r="N22" s="36">
        <f t="shared" si="0"/>
        <v>23</v>
      </c>
    </row>
    <row r="23" spans="2:14" ht="17.25" thickBot="1" thickTop="1">
      <c r="B23" s="13" t="str">
        <f>Celkem!B23</f>
        <v>Karel</v>
      </c>
      <c r="C23" s="27" t="str">
        <f>Celkem!C23</f>
        <v>KRÁTÝ</v>
      </c>
      <c r="D23" s="27">
        <f>Celkem!D23</f>
        <v>1955</v>
      </c>
      <c r="E23" s="1"/>
      <c r="F23" s="76">
        <f>Celkem!F23</f>
        <v>194</v>
      </c>
      <c r="G23" s="75">
        <f t="shared" si="5"/>
        <v>4</v>
      </c>
      <c r="H23" s="46">
        <v>0</v>
      </c>
      <c r="I23" s="39">
        <f t="shared" si="1"/>
        <v>1</v>
      </c>
      <c r="J23" s="43">
        <f>Celkem!H23</f>
        <v>171</v>
      </c>
      <c r="K23" s="39">
        <f t="shared" si="2"/>
        <v>6</v>
      </c>
      <c r="L23" s="35">
        <f t="shared" si="3"/>
        <v>5</v>
      </c>
      <c r="M23" s="39">
        <f t="shared" si="4"/>
        <v>365</v>
      </c>
      <c r="N23" s="36">
        <f t="shared" si="0"/>
        <v>4</v>
      </c>
    </row>
    <row r="24" spans="2:14" ht="16.5" thickBot="1">
      <c r="B24" s="14" t="str">
        <f>Celkem!B24</f>
        <v>Oldřich</v>
      </c>
      <c r="C24" s="28" t="str">
        <f>Celkem!C24</f>
        <v>PŘECECHTĚL</v>
      </c>
      <c r="D24" s="28">
        <f>Celkem!D24</f>
        <v>1968</v>
      </c>
      <c r="E24" s="3"/>
      <c r="F24" s="46">
        <f>Celkem!F24</f>
        <v>183</v>
      </c>
      <c r="G24" s="75">
        <f t="shared" si="5"/>
        <v>14</v>
      </c>
      <c r="H24" s="46">
        <v>0</v>
      </c>
      <c r="I24" s="39">
        <f t="shared" si="1"/>
        <v>1</v>
      </c>
      <c r="J24" s="45">
        <f>Celkem!H24</f>
        <v>149</v>
      </c>
      <c r="K24" s="39">
        <f t="shared" si="2"/>
        <v>18</v>
      </c>
      <c r="L24" s="35">
        <f t="shared" si="3"/>
        <v>-8</v>
      </c>
      <c r="M24" s="39">
        <f t="shared" si="4"/>
        <v>332</v>
      </c>
      <c r="N24" s="36">
        <f t="shared" si="0"/>
        <v>15</v>
      </c>
    </row>
    <row r="25" spans="2:14" ht="17.25" thickBot="1" thickTop="1">
      <c r="B25" s="13" t="str">
        <f>Celkem!B25</f>
        <v>Viktor</v>
      </c>
      <c r="C25" s="27" t="str">
        <f>Celkem!C25</f>
        <v>JANSA</v>
      </c>
      <c r="D25" s="27">
        <f>Celkem!D25</f>
        <v>1951</v>
      </c>
      <c r="E25" s="1"/>
      <c r="F25" s="76">
        <f>Celkem!F25</f>
        <v>123</v>
      </c>
      <c r="G25" s="75">
        <f t="shared" si="5"/>
        <v>32</v>
      </c>
      <c r="H25" s="46">
        <v>0</v>
      </c>
      <c r="I25" s="39">
        <f t="shared" si="1"/>
        <v>1</v>
      </c>
      <c r="J25" s="43">
        <f>Celkem!H25</f>
        <v>135</v>
      </c>
      <c r="K25" s="39">
        <f t="shared" si="2"/>
        <v>25</v>
      </c>
      <c r="L25" s="35">
        <f t="shared" si="3"/>
        <v>9</v>
      </c>
      <c r="M25" s="39">
        <f t="shared" si="4"/>
        <v>258</v>
      </c>
      <c r="N25" s="36">
        <f t="shared" si="0"/>
        <v>27</v>
      </c>
    </row>
    <row r="26" spans="2:14" ht="16.5" thickBot="1">
      <c r="B26" s="14" t="str">
        <f>Celkem!B26</f>
        <v>Karel</v>
      </c>
      <c r="C26" s="28" t="str">
        <f>Celkem!C26</f>
        <v>CEKOTA</v>
      </c>
      <c r="D26" s="28">
        <f>Celkem!D26</f>
        <v>1952</v>
      </c>
      <c r="E26" s="3"/>
      <c r="F26" s="46">
        <f>Celkem!F26</f>
        <v>167</v>
      </c>
      <c r="G26" s="75">
        <f t="shared" si="5"/>
        <v>17</v>
      </c>
      <c r="H26" s="46">
        <v>0</v>
      </c>
      <c r="I26" s="39">
        <f t="shared" si="1"/>
        <v>1</v>
      </c>
      <c r="J26" s="45">
        <f>Celkem!H26</f>
        <v>145</v>
      </c>
      <c r="K26" s="39">
        <f t="shared" si="2"/>
        <v>20</v>
      </c>
      <c r="L26" s="35">
        <f t="shared" si="3"/>
        <v>8</v>
      </c>
      <c r="M26" s="39">
        <f t="shared" si="4"/>
        <v>312</v>
      </c>
      <c r="N26" s="36">
        <f t="shared" si="0"/>
        <v>19</v>
      </c>
    </row>
    <row r="27" spans="2:14" ht="17.25" thickBot="1" thickTop="1">
      <c r="B27" s="13" t="str">
        <f>Celkem!B27</f>
        <v>Martin</v>
      </c>
      <c r="C27" s="27" t="str">
        <f>Celkem!C27</f>
        <v>SÁLUS</v>
      </c>
      <c r="D27" s="27">
        <f>Celkem!D27</f>
        <v>1970</v>
      </c>
      <c r="E27" s="1"/>
      <c r="F27" s="76">
        <f>Celkem!F27</f>
        <v>141</v>
      </c>
      <c r="G27" s="75">
        <f t="shared" si="5"/>
        <v>28</v>
      </c>
      <c r="H27" s="46">
        <v>0</v>
      </c>
      <c r="I27" s="39">
        <f t="shared" si="1"/>
        <v>1</v>
      </c>
      <c r="J27" s="43">
        <f>Celkem!H27</f>
        <v>116</v>
      </c>
      <c r="K27" s="39">
        <f t="shared" si="2"/>
        <v>28</v>
      </c>
      <c r="L27" s="35">
        <f t="shared" si="3"/>
        <v>-10</v>
      </c>
      <c r="M27" s="39">
        <f t="shared" si="4"/>
        <v>257</v>
      </c>
      <c r="N27" s="36">
        <f t="shared" si="0"/>
        <v>29</v>
      </c>
    </row>
    <row r="28" spans="2:14" ht="16.5" thickBot="1">
      <c r="B28" s="14" t="str">
        <f>Celkem!B28</f>
        <v>Michal</v>
      </c>
      <c r="C28" s="28" t="str">
        <f>Celkem!C28</f>
        <v>KUCHTA</v>
      </c>
      <c r="D28" s="28">
        <f>Celkem!D28</f>
        <v>1995</v>
      </c>
      <c r="E28" s="3"/>
      <c r="F28" s="46">
        <f>Celkem!F28</f>
        <v>145</v>
      </c>
      <c r="G28" s="75">
        <f t="shared" si="5"/>
        <v>25</v>
      </c>
      <c r="H28" s="46">
        <v>0</v>
      </c>
      <c r="I28" s="39">
        <f t="shared" si="1"/>
        <v>1</v>
      </c>
      <c r="J28" s="45">
        <f>Celkem!H28</f>
        <v>139</v>
      </c>
      <c r="K28" s="39">
        <f t="shared" si="2"/>
        <v>22</v>
      </c>
      <c r="L28" s="35">
        <f t="shared" si="3"/>
        <v>-35</v>
      </c>
      <c r="M28" s="39">
        <f t="shared" si="4"/>
        <v>284</v>
      </c>
      <c r="N28" s="36">
        <f t="shared" si="0"/>
        <v>24</v>
      </c>
    </row>
    <row r="29" spans="2:14" ht="17.25" thickBot="1" thickTop="1">
      <c r="B29" s="13" t="str">
        <f>Celkem!B29</f>
        <v>Jan</v>
      </c>
      <c r="C29" s="27" t="str">
        <f>Celkem!C29</f>
        <v>BLAŽÍČEK</v>
      </c>
      <c r="D29" s="27">
        <f>Celkem!D29</f>
        <v>1946</v>
      </c>
      <c r="E29" s="1"/>
      <c r="F29" s="76">
        <f>Celkem!F29</f>
        <v>51</v>
      </c>
      <c r="G29" s="75">
        <f t="shared" si="5"/>
        <v>39</v>
      </c>
      <c r="H29" s="46">
        <v>0</v>
      </c>
      <c r="I29" s="39">
        <f t="shared" si="1"/>
        <v>1</v>
      </c>
      <c r="J29" s="43">
        <f>Celkem!H29</f>
        <v>51</v>
      </c>
      <c r="K29" s="39">
        <f t="shared" si="2"/>
        <v>36</v>
      </c>
      <c r="L29" s="35">
        <f t="shared" si="3"/>
        <v>14</v>
      </c>
      <c r="M29" s="39">
        <f t="shared" si="4"/>
        <v>102</v>
      </c>
      <c r="N29" s="36">
        <f t="shared" si="0"/>
        <v>38</v>
      </c>
    </row>
    <row r="30" spans="2:14" ht="16.5" thickBot="1">
      <c r="B30" s="14" t="str">
        <f>Celkem!B30</f>
        <v>Jaroslav</v>
      </c>
      <c r="C30" s="28" t="str">
        <f>Celkem!C30</f>
        <v>OBERLENDER</v>
      </c>
      <c r="D30" s="28">
        <f>Celkem!D30</f>
        <v>1947</v>
      </c>
      <c r="E30" s="3"/>
      <c r="F30" s="46">
        <f>Celkem!F30</f>
        <v>115</v>
      </c>
      <c r="G30" s="75">
        <f t="shared" si="5"/>
        <v>34</v>
      </c>
      <c r="H30" s="46">
        <v>0</v>
      </c>
      <c r="I30" s="39">
        <f t="shared" si="1"/>
        <v>1</v>
      </c>
      <c r="J30" s="45">
        <f>Celkem!H30</f>
        <v>75</v>
      </c>
      <c r="K30" s="39">
        <f t="shared" si="2"/>
        <v>34</v>
      </c>
      <c r="L30" s="35">
        <f t="shared" si="3"/>
        <v>13</v>
      </c>
      <c r="M30" s="39">
        <f t="shared" si="4"/>
        <v>190</v>
      </c>
      <c r="N30" s="36">
        <f t="shared" si="0"/>
        <v>34</v>
      </c>
    </row>
    <row r="31" spans="2:14" ht="17.25" thickBot="1" thickTop="1">
      <c r="B31" s="13" t="str">
        <f>Celkem!B31</f>
        <v>Jan</v>
      </c>
      <c r="C31" s="27" t="str">
        <f>Celkem!C31</f>
        <v>KREMLÁČEK</v>
      </c>
      <c r="D31" s="27">
        <f>Celkem!D31</f>
        <v>1944</v>
      </c>
      <c r="E31" s="1"/>
      <c r="F31" s="76">
        <f>Celkem!F31</f>
        <v>144</v>
      </c>
      <c r="G31" s="75">
        <f t="shared" si="5"/>
        <v>26</v>
      </c>
      <c r="H31" s="46">
        <v>0</v>
      </c>
      <c r="I31" s="39">
        <f t="shared" si="1"/>
        <v>1</v>
      </c>
      <c r="J31" s="43">
        <f>Celkem!H31</f>
        <v>136</v>
      </c>
      <c r="K31" s="39">
        <f t="shared" si="2"/>
        <v>24</v>
      </c>
      <c r="L31" s="35">
        <f t="shared" si="3"/>
        <v>16</v>
      </c>
      <c r="M31" s="39">
        <f t="shared" si="4"/>
        <v>280</v>
      </c>
      <c r="N31" s="36">
        <f t="shared" si="0"/>
        <v>25</v>
      </c>
    </row>
    <row r="32" spans="2:14" ht="16.5" thickBot="1">
      <c r="B32" s="14" t="str">
        <f>Celkem!B32</f>
        <v>Radko</v>
      </c>
      <c r="C32" s="28" t="str">
        <f>Celkem!C32</f>
        <v>BERÁNEK</v>
      </c>
      <c r="D32" s="28">
        <f>Celkem!D32</f>
        <v>1949</v>
      </c>
      <c r="E32" s="3"/>
      <c r="F32" s="46">
        <f>Celkem!F32</f>
        <v>195</v>
      </c>
      <c r="G32" s="75">
        <f t="shared" si="5"/>
        <v>3</v>
      </c>
      <c r="H32" s="46">
        <v>0</v>
      </c>
      <c r="I32" s="39">
        <f t="shared" si="1"/>
        <v>1</v>
      </c>
      <c r="J32" s="45">
        <f>Celkem!H32</f>
        <v>189</v>
      </c>
      <c r="K32" s="39">
        <f t="shared" si="2"/>
        <v>1</v>
      </c>
      <c r="L32" s="35">
        <f t="shared" si="3"/>
        <v>11</v>
      </c>
      <c r="M32" s="39">
        <f t="shared" si="4"/>
        <v>384</v>
      </c>
      <c r="N32" s="36">
        <f t="shared" si="0"/>
        <v>2</v>
      </c>
    </row>
    <row r="33" spans="2:14" ht="17.25" thickBot="1" thickTop="1">
      <c r="B33" s="13" t="str">
        <f>Celkem!B33</f>
        <v>Vlastimil</v>
      </c>
      <c r="C33" s="27" t="str">
        <f>Celkem!C33</f>
        <v>ŠVARC</v>
      </c>
      <c r="D33" s="27">
        <f>Celkem!D33</f>
        <v>1958</v>
      </c>
      <c r="E33" s="1"/>
      <c r="F33" s="76">
        <f>Celkem!F33</f>
        <v>184</v>
      </c>
      <c r="G33" s="75">
        <f t="shared" si="5"/>
        <v>12</v>
      </c>
      <c r="H33" s="46">
        <v>0</v>
      </c>
      <c r="I33" s="39">
        <f t="shared" si="1"/>
        <v>1</v>
      </c>
      <c r="J33" s="43">
        <f>Celkem!H33</f>
        <v>173</v>
      </c>
      <c r="K33" s="39">
        <f t="shared" si="2"/>
        <v>5</v>
      </c>
      <c r="L33" s="35">
        <f t="shared" si="3"/>
        <v>2</v>
      </c>
      <c r="M33" s="39">
        <f t="shared" si="4"/>
        <v>357</v>
      </c>
      <c r="N33" s="36">
        <f t="shared" si="0"/>
        <v>6</v>
      </c>
    </row>
    <row r="34" spans="2:14" ht="16.5" thickBot="1">
      <c r="B34" s="14" t="str">
        <f>Celkem!B34</f>
        <v>Vlastimil</v>
      </c>
      <c r="C34" s="28" t="str">
        <f>Celkem!C34</f>
        <v>ŠVARC</v>
      </c>
      <c r="D34" s="28">
        <f>Celkem!D34</f>
        <v>1936</v>
      </c>
      <c r="E34" s="3"/>
      <c r="F34" s="46">
        <f>Celkem!F34</f>
        <v>151</v>
      </c>
      <c r="G34" s="75">
        <f t="shared" si="5"/>
        <v>24</v>
      </c>
      <c r="H34" s="46">
        <v>0</v>
      </c>
      <c r="I34" s="39">
        <f t="shared" si="1"/>
        <v>1</v>
      </c>
      <c r="J34" s="45">
        <f>Celkem!H34</f>
        <v>159</v>
      </c>
      <c r="K34" s="39">
        <f t="shared" si="2"/>
        <v>12</v>
      </c>
      <c r="L34" s="35">
        <f t="shared" si="3"/>
        <v>24</v>
      </c>
      <c r="M34" s="39">
        <f t="shared" si="4"/>
        <v>310</v>
      </c>
      <c r="N34" s="36">
        <f t="shared" si="0"/>
        <v>20</v>
      </c>
    </row>
    <row r="35" spans="2:14" ht="17.25" thickBot="1" thickTop="1">
      <c r="B35" s="13" t="str">
        <f>Celkem!B35</f>
        <v>Jaroslav</v>
      </c>
      <c r="C35" s="27" t="str">
        <f>Celkem!C35</f>
        <v>SZÉKELY</v>
      </c>
      <c r="D35" s="27">
        <f>Celkem!D35</f>
        <v>1961</v>
      </c>
      <c r="E35" s="1"/>
      <c r="F35" s="76">
        <f>Celkem!F35</f>
        <v>173</v>
      </c>
      <c r="G35" s="75">
        <f t="shared" si="5"/>
        <v>16</v>
      </c>
      <c r="H35" s="46">
        <v>0</v>
      </c>
      <c r="I35" s="39">
        <f t="shared" si="1"/>
        <v>1</v>
      </c>
      <c r="J35" s="43">
        <f>Celkem!H35</f>
        <v>140</v>
      </c>
      <c r="K35" s="39">
        <f t="shared" si="2"/>
        <v>21</v>
      </c>
      <c r="L35" s="35">
        <f t="shared" si="3"/>
        <v>-1</v>
      </c>
      <c r="M35" s="39">
        <f t="shared" si="4"/>
        <v>313</v>
      </c>
      <c r="N35" s="36">
        <f t="shared" si="0"/>
        <v>18</v>
      </c>
    </row>
    <row r="36" spans="2:14" ht="16.5" thickBot="1">
      <c r="B36" s="14" t="str">
        <f>Celkem!B36</f>
        <v>Josef</v>
      </c>
      <c r="C36" s="28" t="str">
        <f>Celkem!C36</f>
        <v>PEIKER</v>
      </c>
      <c r="D36" s="28">
        <f>Celkem!D36</f>
        <v>1947</v>
      </c>
      <c r="E36" s="3"/>
      <c r="F36" s="46">
        <f>Celkem!F36</f>
        <v>157</v>
      </c>
      <c r="G36" s="75">
        <f t="shared" si="5"/>
        <v>22</v>
      </c>
      <c r="H36" s="46">
        <v>0</v>
      </c>
      <c r="I36" s="39">
        <f t="shared" si="1"/>
        <v>1</v>
      </c>
      <c r="J36" s="45">
        <f>Celkem!H36</f>
        <v>115</v>
      </c>
      <c r="K36" s="39">
        <f t="shared" si="2"/>
        <v>29</v>
      </c>
      <c r="L36" s="35">
        <f t="shared" si="3"/>
        <v>13</v>
      </c>
      <c r="M36" s="40">
        <f t="shared" si="4"/>
        <v>272</v>
      </c>
      <c r="N36" s="36">
        <f t="shared" si="0"/>
        <v>26</v>
      </c>
    </row>
    <row r="37" spans="2:14" ht="17.25" thickBot="1" thickTop="1">
      <c r="B37" s="14" t="str">
        <f>Celkem!B37</f>
        <v>Karel</v>
      </c>
      <c r="C37" s="28" t="str">
        <f>Celkem!C37</f>
        <v>BOČEK</v>
      </c>
      <c r="D37" s="28">
        <f>Celkem!D37</f>
        <v>1968</v>
      </c>
      <c r="E37" s="3"/>
      <c r="F37" s="76">
        <f>Celkem!F37</f>
        <v>128</v>
      </c>
      <c r="G37" s="75">
        <f t="shared" si="5"/>
        <v>31</v>
      </c>
      <c r="H37" s="46">
        <v>0</v>
      </c>
      <c r="I37" s="39">
        <f t="shared" si="1"/>
        <v>1</v>
      </c>
      <c r="J37" s="43">
        <f>Celkem!H37</f>
        <v>114</v>
      </c>
      <c r="K37" s="39">
        <f t="shared" si="2"/>
        <v>31</v>
      </c>
      <c r="L37" s="35">
        <f t="shared" si="3"/>
        <v>-8</v>
      </c>
      <c r="M37" s="40">
        <f t="shared" si="4"/>
        <v>242</v>
      </c>
      <c r="N37" s="36">
        <f t="shared" si="0"/>
        <v>32</v>
      </c>
    </row>
    <row r="38" spans="2:14" ht="17.25" thickBot="1" thickTop="1">
      <c r="B38" s="54" t="str">
        <f>Celkem!B38</f>
        <v>Václav</v>
      </c>
      <c r="C38" s="55" t="str">
        <f>Celkem!C38</f>
        <v>ČÁP</v>
      </c>
      <c r="D38" s="55">
        <f>Celkem!D38</f>
        <v>1957</v>
      </c>
      <c r="E38" s="22"/>
      <c r="F38" s="46">
        <f>Celkem!F38</f>
        <v>159</v>
      </c>
      <c r="G38" s="75">
        <f t="shared" si="5"/>
        <v>21</v>
      </c>
      <c r="H38" s="46">
        <v>0</v>
      </c>
      <c r="I38" s="39">
        <f t="shared" si="1"/>
        <v>1</v>
      </c>
      <c r="J38" s="45">
        <f>Celkem!H38</f>
        <v>151</v>
      </c>
      <c r="K38" s="39">
        <f t="shared" si="2"/>
        <v>17</v>
      </c>
      <c r="L38" s="35">
        <f t="shared" si="3"/>
        <v>3</v>
      </c>
      <c r="M38" s="77">
        <f t="shared" si="4"/>
        <v>310</v>
      </c>
      <c r="N38" s="36">
        <f t="shared" si="0"/>
        <v>20</v>
      </c>
    </row>
    <row r="39" spans="2:14" ht="16.5" thickBot="1">
      <c r="B39" s="78">
        <f>Celkem!B39</f>
        <v>0</v>
      </c>
      <c r="C39" s="79">
        <f>Celkem!C39</f>
        <v>0</v>
      </c>
      <c r="D39" s="79">
        <f>Celkem!D39</f>
        <v>1954</v>
      </c>
      <c r="E39" s="80"/>
      <c r="F39" s="76">
        <f>Celkem!F39</f>
        <v>0</v>
      </c>
      <c r="G39" s="75">
        <f t="shared" si="5"/>
        <v>40</v>
      </c>
      <c r="H39" s="46">
        <v>0</v>
      </c>
      <c r="I39" s="39">
        <f t="shared" si="1"/>
        <v>1</v>
      </c>
      <c r="J39" s="43">
        <f>Celkem!H39</f>
        <v>0</v>
      </c>
      <c r="K39" s="39">
        <f t="shared" si="2"/>
        <v>40</v>
      </c>
      <c r="L39" s="35">
        <f t="shared" si="3"/>
        <v>6</v>
      </c>
      <c r="M39" s="77">
        <f t="shared" si="4"/>
        <v>0</v>
      </c>
      <c r="N39" s="36">
        <f t="shared" si="0"/>
        <v>40</v>
      </c>
    </row>
    <row r="40" spans="2:14" ht="16.5" thickBot="1">
      <c r="B40" s="78" t="s">
        <v>62</v>
      </c>
      <c r="C40" s="78">
        <f>Celkem!C40</f>
        <v>0</v>
      </c>
      <c r="D40" s="93">
        <f>Celkem!D40</f>
        <v>1956</v>
      </c>
      <c r="E40" s="80"/>
      <c r="F40" s="46">
        <f>Celkem!F40</f>
        <v>0</v>
      </c>
      <c r="G40" s="75">
        <f t="shared" si="5"/>
        <v>40</v>
      </c>
      <c r="H40" s="46">
        <v>0</v>
      </c>
      <c r="I40" s="39">
        <f t="shared" si="1"/>
        <v>1</v>
      </c>
      <c r="J40" s="45">
        <f>Celkem!H40</f>
        <v>0</v>
      </c>
      <c r="K40" s="39">
        <f t="shared" si="2"/>
        <v>40</v>
      </c>
      <c r="L40" s="35">
        <f t="shared" si="3"/>
        <v>4</v>
      </c>
      <c r="M40" s="77">
        <f t="shared" si="4"/>
        <v>0</v>
      </c>
      <c r="N40" s="36">
        <f t="shared" si="0"/>
        <v>40</v>
      </c>
    </row>
    <row r="41" spans="2:14" ht="16.5" thickBot="1">
      <c r="B41" s="78"/>
      <c r="C41" s="96" t="str">
        <f>Celkem!C41</f>
        <v>DRASTIL</v>
      </c>
      <c r="D41" s="97">
        <f>Celkem!D41</f>
        <v>1982</v>
      </c>
      <c r="F41" s="76">
        <f>Celkem!F41</f>
        <v>112</v>
      </c>
      <c r="G41" s="75">
        <f t="shared" si="5"/>
        <v>35</v>
      </c>
      <c r="H41" s="46">
        <v>0</v>
      </c>
      <c r="I41" s="39">
        <f t="shared" si="1"/>
        <v>1</v>
      </c>
      <c r="J41" s="43">
        <f>Celkem!H41</f>
        <v>41</v>
      </c>
      <c r="K41" s="39">
        <f t="shared" si="2"/>
        <v>38</v>
      </c>
      <c r="L41" s="35">
        <f t="shared" si="3"/>
        <v>-22</v>
      </c>
      <c r="M41" s="77">
        <f t="shared" si="4"/>
        <v>153</v>
      </c>
      <c r="N41" s="36">
        <f t="shared" si="0"/>
        <v>35</v>
      </c>
    </row>
    <row r="42" spans="2:14" ht="16.5" thickBot="1">
      <c r="B42" s="94" t="s">
        <v>63</v>
      </c>
      <c r="C42" s="98" t="str">
        <f>Celkem!C42</f>
        <v>HARTLOVÁ</v>
      </c>
      <c r="D42" s="99">
        <f>Celkem!D42</f>
        <v>2007</v>
      </c>
      <c r="E42" s="90"/>
      <c r="F42" s="46">
        <f>Celkem!F42</f>
        <v>60</v>
      </c>
      <c r="G42" s="92">
        <f t="shared" si="5"/>
        <v>38</v>
      </c>
      <c r="H42" s="46">
        <v>0</v>
      </c>
      <c r="I42" s="92">
        <f t="shared" si="1"/>
        <v>1</v>
      </c>
      <c r="J42" s="45">
        <f>Celkem!H42</f>
        <v>63</v>
      </c>
      <c r="K42" s="92">
        <f t="shared" si="2"/>
        <v>35</v>
      </c>
      <c r="L42" s="100">
        <f t="shared" si="3"/>
        <v>-47</v>
      </c>
      <c r="M42" s="92">
        <f t="shared" si="4"/>
        <v>123</v>
      </c>
      <c r="N42" s="95">
        <f t="shared" si="0"/>
        <v>37</v>
      </c>
    </row>
    <row r="43" spans="2:14" ht="16.5" thickBot="1">
      <c r="B43" s="94" t="s">
        <v>64</v>
      </c>
      <c r="C43" s="98" t="str">
        <f>Celkem!C43</f>
        <v>VYBÍRALOVÁ</v>
      </c>
      <c r="D43" s="99">
        <f>Celkem!D43</f>
        <v>2004</v>
      </c>
      <c r="E43" s="90"/>
      <c r="F43" s="76">
        <f>Celkem!F43</f>
        <v>80</v>
      </c>
      <c r="G43" s="92">
        <f t="shared" si="5"/>
        <v>37</v>
      </c>
      <c r="H43" s="46">
        <v>0</v>
      </c>
      <c r="I43" s="92">
        <f t="shared" si="1"/>
        <v>1</v>
      </c>
      <c r="J43" s="43">
        <f>Celkem!H43</f>
        <v>13</v>
      </c>
      <c r="K43" s="92">
        <f t="shared" si="2"/>
        <v>39</v>
      </c>
      <c r="L43" s="100">
        <f t="shared" si="3"/>
        <v>-44</v>
      </c>
      <c r="M43" s="92">
        <f t="shared" si="4"/>
        <v>93</v>
      </c>
      <c r="N43" s="95">
        <f t="shared" si="0"/>
        <v>39</v>
      </c>
    </row>
    <row r="44" spans="2:14" ht="16.5" thickBot="1">
      <c r="B44" s="94" t="s">
        <v>19</v>
      </c>
      <c r="C44" s="98" t="str">
        <f>Celkem!C44</f>
        <v>PIVOŇKA</v>
      </c>
      <c r="D44" s="99">
        <f>Celkem!D44</f>
        <v>1980</v>
      </c>
      <c r="E44" s="90"/>
      <c r="F44" s="46">
        <f>Celkem!F44</f>
        <v>118</v>
      </c>
      <c r="G44" s="92">
        <f t="shared" si="5"/>
        <v>33</v>
      </c>
      <c r="H44" s="46">
        <v>0</v>
      </c>
      <c r="I44" s="92">
        <f t="shared" si="1"/>
        <v>1</v>
      </c>
      <c r="J44" s="45">
        <f>Celkem!H44</f>
        <v>114</v>
      </c>
      <c r="K44" s="92">
        <f t="shared" si="2"/>
        <v>31</v>
      </c>
      <c r="L44" s="100">
        <f t="shared" si="3"/>
        <v>-20</v>
      </c>
      <c r="M44" s="92">
        <f t="shared" si="4"/>
        <v>232</v>
      </c>
      <c r="N44" s="95">
        <f t="shared" si="0"/>
        <v>33</v>
      </c>
    </row>
    <row r="45" spans="2:14" ht="16.5" thickBot="1">
      <c r="B45" s="94" t="s">
        <v>51</v>
      </c>
      <c r="C45" s="98" t="str">
        <f>Celkem!C45</f>
        <v>VYBÍRALOVÁ</v>
      </c>
      <c r="D45" s="99">
        <f>Celkem!D45</f>
        <v>1976</v>
      </c>
      <c r="E45" s="90"/>
      <c r="F45" s="76">
        <f>Celkem!F45</f>
        <v>96</v>
      </c>
      <c r="G45" s="92">
        <f t="shared" si="5"/>
        <v>36</v>
      </c>
      <c r="H45" s="46">
        <v>0</v>
      </c>
      <c r="I45" s="92">
        <f t="shared" si="1"/>
        <v>1</v>
      </c>
      <c r="J45" s="43">
        <f>Celkem!H45</f>
        <v>43</v>
      </c>
      <c r="K45" s="92">
        <f t="shared" si="2"/>
        <v>37</v>
      </c>
      <c r="L45" s="100">
        <f t="shared" si="3"/>
        <v>-16</v>
      </c>
      <c r="M45" s="92">
        <f t="shared" si="4"/>
        <v>139</v>
      </c>
      <c r="N45" s="95">
        <f t="shared" si="0"/>
        <v>36</v>
      </c>
    </row>
    <row r="46" ht="15.75" thickBot="1">
      <c r="H46" s="46">
        <v>0</v>
      </c>
    </row>
    <row r="47" ht="15.75" thickBot="1">
      <c r="H47" s="46">
        <v>0</v>
      </c>
    </row>
  </sheetData>
  <sheetProtection/>
  <conditionalFormatting sqref="N1:N65536">
    <cfRule type="top10" priority="5" dxfId="8" stopIfTrue="1" rank="3" bottom="1"/>
  </conditionalFormatting>
  <conditionalFormatting sqref="I5:I45">
    <cfRule type="top10" priority="2" dxfId="8" stopIfTrue="1" rank="3" bottom="1"/>
  </conditionalFormatting>
  <conditionalFormatting sqref="K5:K45">
    <cfRule type="top10" priority="1" dxfId="8" stopIfTrue="1" rank="3" bottom="1"/>
  </conditionalFormatting>
  <conditionalFormatting sqref="G5:G45">
    <cfRule type="top10" priority="7" dxfId="8" stopIfTrue="1" rank="3" bottom="1"/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dcterms:created xsi:type="dcterms:W3CDTF">2017-01-08T08:37:35Z</dcterms:created>
  <dcterms:modified xsi:type="dcterms:W3CDTF">2020-02-15T16:13:03Z</dcterms:modified>
  <cp:category/>
  <cp:version/>
  <cp:contentType/>
  <cp:contentStatus/>
</cp:coreProperties>
</file>