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OLYMP\"/>
    </mc:Choice>
  </mc:AlternateContent>
  <bookViews>
    <workbookView xWindow="0" yWindow="0" windowWidth="19200" windowHeight="11595" activeTab="1"/>
  </bookViews>
  <sheets>
    <sheet name="List1" sheetId="4" r:id="rId1"/>
    <sheet name="start" sheetId="1" r:id="rId2"/>
    <sheet name="vys" sheetId="2" r:id="rId3"/>
    <sheet name="počty" sheetId="3" r:id="rId4"/>
  </sheets>
  <definedNames>
    <definedName name="_xlnm.Print_Area" localSheetId="1">start!$A$9:$L$89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2" l="1"/>
  <c r="D33" i="2"/>
  <c r="D34" i="2"/>
  <c r="D31" i="2"/>
  <c r="I23" i="2" l="1"/>
  <c r="I25" i="2"/>
  <c r="I26" i="2"/>
  <c r="G24" i="2"/>
  <c r="G25" i="2"/>
  <c r="G26" i="2"/>
  <c r="G23" i="2"/>
  <c r="D26" i="2"/>
  <c r="D27" i="2"/>
  <c r="D25" i="2"/>
  <c r="D12" i="2"/>
  <c r="D13" i="2"/>
  <c r="D16" i="2"/>
  <c r="D17" i="2"/>
  <c r="D18" i="2"/>
  <c r="D19" i="2"/>
  <c r="D20" i="2"/>
  <c r="D21" i="2"/>
  <c r="D22" i="2"/>
  <c r="AC14" i="3"/>
  <c r="AC15" i="3"/>
  <c r="AC16" i="3"/>
  <c r="I24" i="2" s="1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27" i="3"/>
  <c r="B27" i="3"/>
  <c r="A28" i="3"/>
  <c r="B28" i="3"/>
  <c r="A29" i="3"/>
  <c r="B29" i="3"/>
  <c r="A30" i="3"/>
  <c r="B30" i="3"/>
  <c r="A15" i="3"/>
  <c r="A16" i="3"/>
  <c r="A17" i="3"/>
  <c r="A18" i="3"/>
  <c r="B15" i="3"/>
  <c r="B16" i="3"/>
  <c r="B17" i="3"/>
  <c r="B18" i="3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C37" i="3"/>
  <c r="C38" i="3"/>
  <c r="C39" i="3"/>
  <c r="C40" i="3"/>
  <c r="C41" i="3"/>
  <c r="C42" i="3"/>
  <c r="C43" i="3"/>
  <c r="C44" i="3"/>
  <c r="C45" i="3"/>
  <c r="C46" i="3"/>
  <c r="C47" i="3"/>
  <c r="C36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A37" i="3"/>
  <c r="A38" i="3"/>
  <c r="A39" i="3"/>
  <c r="A40" i="3"/>
  <c r="A41" i="3"/>
  <c r="A42" i="3"/>
  <c r="A43" i="3"/>
  <c r="A44" i="3"/>
  <c r="A45" i="3"/>
  <c r="A46" i="3"/>
  <c r="A47" i="3"/>
  <c r="B37" i="3"/>
  <c r="B38" i="3"/>
  <c r="B39" i="3"/>
  <c r="B40" i="3"/>
  <c r="B41" i="3"/>
  <c r="B42" i="3"/>
  <c r="B43" i="3"/>
  <c r="B44" i="3"/>
  <c r="B45" i="3"/>
  <c r="B46" i="3"/>
  <c r="B47" i="3"/>
  <c r="E45" i="2"/>
  <c r="E46" i="2"/>
  <c r="E47" i="2"/>
  <c r="E48" i="2"/>
  <c r="E49" i="2"/>
  <c r="E44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25" i="2"/>
  <c r="D47" i="2"/>
  <c r="D29" i="2"/>
  <c r="D30" i="2"/>
  <c r="D35" i="2"/>
  <c r="D36" i="2"/>
  <c r="D37" i="2"/>
  <c r="D38" i="2"/>
  <c r="D39" i="2"/>
  <c r="D40" i="2"/>
  <c r="D41" i="2"/>
  <c r="D42" i="2"/>
  <c r="D43" i="2"/>
  <c r="D44" i="2"/>
  <c r="D45" i="2"/>
  <c r="D46" i="2"/>
  <c r="D48" i="2"/>
  <c r="D49" i="2"/>
  <c r="D28" i="2"/>
  <c r="C45" i="2"/>
  <c r="C46" i="2"/>
  <c r="C47" i="2"/>
  <c r="C48" i="2"/>
  <c r="C49" i="2"/>
  <c r="B45" i="2"/>
  <c r="B46" i="2"/>
  <c r="B47" i="2"/>
  <c r="B48" i="2"/>
  <c r="B49" i="2"/>
  <c r="B19" i="3"/>
  <c r="B20" i="3"/>
  <c r="B21" i="3"/>
  <c r="B22" i="3"/>
  <c r="B23" i="3"/>
  <c r="B24" i="3"/>
  <c r="B25" i="3"/>
  <c r="B26" i="3"/>
  <c r="B31" i="3"/>
  <c r="B32" i="3"/>
  <c r="B33" i="3"/>
  <c r="B34" i="3"/>
  <c r="A19" i="3"/>
  <c r="A20" i="3"/>
  <c r="A21" i="3"/>
  <c r="A22" i="3"/>
  <c r="A23" i="3"/>
  <c r="A24" i="3"/>
  <c r="A25" i="3"/>
  <c r="A26" i="3"/>
  <c r="A31" i="3"/>
  <c r="A32" i="3"/>
  <c r="A33" i="3"/>
  <c r="A34" i="3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25" i="2"/>
  <c r="B25" i="2"/>
  <c r="AC33" i="3"/>
  <c r="AC34" i="3"/>
  <c r="AC35" i="3"/>
  <c r="AC36" i="3"/>
  <c r="I44" i="2" s="1"/>
  <c r="AC37" i="3"/>
  <c r="AC38" i="3"/>
  <c r="AC39" i="3"/>
  <c r="AC40" i="3"/>
  <c r="AC41" i="3"/>
  <c r="AC42" i="3"/>
  <c r="AC43" i="3"/>
  <c r="AC44" i="3"/>
  <c r="AC45" i="3"/>
  <c r="AC46" i="3"/>
  <c r="AC47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O19" i="3"/>
  <c r="G27" i="2" s="1"/>
  <c r="O20" i="3"/>
  <c r="G28" i="2" s="1"/>
  <c r="O21" i="3"/>
  <c r="G29" i="2" s="1"/>
  <c r="O22" i="3"/>
  <c r="G30" i="2" s="1"/>
  <c r="O23" i="3"/>
  <c r="G31" i="2" s="1"/>
  <c r="O24" i="3"/>
  <c r="G32" i="2" s="1"/>
  <c r="O25" i="3"/>
  <c r="G33" i="2" s="1"/>
  <c r="O26" i="3"/>
  <c r="G34" i="2" s="1"/>
  <c r="O27" i="3"/>
  <c r="G35" i="2" s="1"/>
  <c r="O28" i="3"/>
  <c r="G36" i="2" s="1"/>
  <c r="O29" i="3"/>
  <c r="G37" i="2" s="1"/>
  <c r="O30" i="3"/>
  <c r="G38" i="2" s="1"/>
  <c r="O31" i="3"/>
  <c r="G39" i="2" s="1"/>
  <c r="O32" i="3"/>
  <c r="G40" i="2" s="1"/>
  <c r="O33" i="3"/>
  <c r="G41" i="2" s="1"/>
  <c r="O34" i="3"/>
  <c r="G42" i="2" s="1"/>
  <c r="O35" i="3"/>
  <c r="G43" i="2" s="1"/>
  <c r="O36" i="3"/>
  <c r="G44" i="2" s="1"/>
  <c r="O37" i="3"/>
  <c r="G45" i="2" s="1"/>
  <c r="O38" i="3"/>
  <c r="G46" i="2" s="1"/>
  <c r="O39" i="3"/>
  <c r="G47" i="2" s="1"/>
  <c r="O40" i="3"/>
  <c r="G48" i="2" s="1"/>
  <c r="O41" i="3"/>
  <c r="G49" i="2" s="1"/>
  <c r="O42" i="3"/>
  <c r="O43" i="3"/>
  <c r="O44" i="3"/>
  <c r="O45" i="3"/>
  <c r="O46" i="3"/>
  <c r="O47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AE46" i="3" l="1"/>
  <c r="AE44" i="3"/>
  <c r="AE42" i="3"/>
  <c r="AE40" i="3"/>
  <c r="AE38" i="3"/>
  <c r="AE36" i="3"/>
  <c r="AE34" i="3"/>
  <c r="AE32" i="3"/>
  <c r="AE30" i="3"/>
  <c r="AE28" i="3"/>
  <c r="AE26" i="3"/>
  <c r="AE24" i="3"/>
  <c r="AE22" i="3"/>
  <c r="AE20" i="3"/>
  <c r="AE47" i="3"/>
  <c r="AE45" i="3"/>
  <c r="AE43" i="3"/>
  <c r="AE41" i="3"/>
  <c r="AE39" i="3"/>
  <c r="AE37" i="3"/>
  <c r="AE35" i="3"/>
  <c r="AE33" i="3"/>
  <c r="AE31" i="3"/>
  <c r="AE29" i="3"/>
  <c r="AE27" i="3"/>
  <c r="AE25" i="3"/>
  <c r="AE23" i="3"/>
  <c r="AE21" i="3"/>
  <c r="AE19" i="3"/>
  <c r="I27" i="2"/>
  <c r="M27" i="2" s="1"/>
  <c r="I28" i="2"/>
  <c r="I29" i="2"/>
  <c r="M29" i="2" s="1"/>
  <c r="I30" i="2"/>
  <c r="M30" i="2" s="1"/>
  <c r="I31" i="2"/>
  <c r="M31" i="2" s="1"/>
  <c r="I32" i="2"/>
  <c r="M32" i="2" s="1"/>
  <c r="I33" i="2"/>
  <c r="M33" i="2" s="1"/>
  <c r="I34" i="2"/>
  <c r="M34" i="2" s="1"/>
  <c r="I35" i="2"/>
  <c r="M35" i="2" s="1"/>
  <c r="I36" i="2"/>
  <c r="M36" i="2" s="1"/>
  <c r="I37" i="2"/>
  <c r="M37" i="2" s="1"/>
  <c r="I38" i="2"/>
  <c r="M38" i="2" s="1"/>
  <c r="I39" i="2"/>
  <c r="M39" i="2" s="1"/>
  <c r="I40" i="2"/>
  <c r="M40" i="2" s="1"/>
  <c r="I41" i="2"/>
  <c r="M41" i="2" s="1"/>
  <c r="I42" i="2"/>
  <c r="M42" i="2" s="1"/>
  <c r="I43" i="2"/>
  <c r="M43" i="2" s="1"/>
  <c r="M44" i="2"/>
  <c r="I45" i="2"/>
  <c r="M45" i="2" s="1"/>
  <c r="I46" i="2"/>
  <c r="M46" i="2" s="1"/>
  <c r="I47" i="2"/>
  <c r="M47" i="2" s="1"/>
  <c r="I48" i="2"/>
  <c r="M48" i="2" s="1"/>
  <c r="I49" i="2"/>
  <c r="M49" i="2" s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4" i="3"/>
  <c r="B5" i="3"/>
  <c r="B6" i="3"/>
  <c r="B7" i="3"/>
  <c r="B8" i="3"/>
  <c r="B9" i="3"/>
  <c r="B10" i="3"/>
  <c r="B11" i="3"/>
  <c r="B12" i="3"/>
  <c r="B13" i="3"/>
  <c r="B14" i="3"/>
  <c r="A5" i="3"/>
  <c r="A6" i="3"/>
  <c r="A7" i="3"/>
  <c r="A8" i="3"/>
  <c r="A9" i="3"/>
  <c r="A10" i="3"/>
  <c r="A11" i="3"/>
  <c r="A12" i="3"/>
  <c r="A13" i="3"/>
  <c r="A14" i="3"/>
  <c r="B4" i="3"/>
  <c r="A4" i="3"/>
  <c r="AB18" i="3"/>
  <c r="O18" i="3"/>
  <c r="N18" i="3"/>
  <c r="AB17" i="3"/>
  <c r="O17" i="3"/>
  <c r="N17" i="3"/>
  <c r="AB16" i="3"/>
  <c r="O16" i="3"/>
  <c r="N16" i="3"/>
  <c r="AB15" i="3"/>
  <c r="O15" i="3"/>
  <c r="N15" i="3"/>
  <c r="I22" i="2"/>
  <c r="AB14" i="3"/>
  <c r="O14" i="3"/>
  <c r="G22" i="2" s="1"/>
  <c r="N14" i="3"/>
  <c r="AC13" i="3"/>
  <c r="I21" i="2" s="1"/>
  <c r="AB13" i="3"/>
  <c r="O13" i="3"/>
  <c r="G21" i="2" s="1"/>
  <c r="N13" i="3"/>
  <c r="AC12" i="3"/>
  <c r="I20" i="2" s="1"/>
  <c r="AB12" i="3"/>
  <c r="O12" i="3"/>
  <c r="G20" i="2" s="1"/>
  <c r="N12" i="3"/>
  <c r="AC11" i="3"/>
  <c r="I19" i="2" s="1"/>
  <c r="AB11" i="3"/>
  <c r="O11" i="3"/>
  <c r="G19" i="2" s="1"/>
  <c r="N11" i="3"/>
  <c r="AC10" i="3"/>
  <c r="I18" i="2" s="1"/>
  <c r="AB10" i="3"/>
  <c r="O10" i="3"/>
  <c r="G18" i="2" s="1"/>
  <c r="N10" i="3"/>
  <c r="AC9" i="3"/>
  <c r="I17" i="2" s="1"/>
  <c r="AB9" i="3"/>
  <c r="O9" i="3"/>
  <c r="G17" i="2" s="1"/>
  <c r="N9" i="3"/>
  <c r="AC8" i="3"/>
  <c r="AB8" i="3"/>
  <c r="O8" i="3"/>
  <c r="G16" i="2" s="1"/>
  <c r="N8" i="3"/>
  <c r="AC7" i="3"/>
  <c r="I15" i="2" s="1"/>
  <c r="AB7" i="3"/>
  <c r="O7" i="3"/>
  <c r="G15" i="2" s="1"/>
  <c r="N7" i="3"/>
  <c r="AC6" i="3"/>
  <c r="I14" i="2" s="1"/>
  <c r="AB6" i="3"/>
  <c r="O6" i="3"/>
  <c r="G14" i="2" s="1"/>
  <c r="N6" i="3"/>
  <c r="AC5" i="3"/>
  <c r="AB5" i="3"/>
  <c r="O5" i="3"/>
  <c r="G13" i="2" s="1"/>
  <c r="N5" i="3"/>
  <c r="AC4" i="3"/>
  <c r="AD4" i="3" s="1"/>
  <c r="AB4" i="3"/>
  <c r="O4" i="3"/>
  <c r="N4" i="3"/>
  <c r="AD19" i="3" l="1"/>
  <c r="I16" i="2"/>
  <c r="AD18" i="3"/>
  <c r="AD20" i="3"/>
  <c r="AD21" i="3"/>
  <c r="AD5" i="3"/>
  <c r="AD23" i="3"/>
  <c r="AD31" i="3"/>
  <c r="AD39" i="3"/>
  <c r="AD47" i="3"/>
  <c r="M22" i="2"/>
  <c r="M23" i="2"/>
  <c r="M24" i="2"/>
  <c r="M25" i="2"/>
  <c r="AD27" i="3"/>
  <c r="AD35" i="3"/>
  <c r="AD43" i="3"/>
  <c r="M28" i="2"/>
  <c r="P24" i="3"/>
  <c r="P32" i="3"/>
  <c r="P40" i="3"/>
  <c r="P19" i="3"/>
  <c r="P27" i="3"/>
  <c r="P35" i="3"/>
  <c r="P43" i="3"/>
  <c r="P20" i="3"/>
  <c r="P28" i="3"/>
  <c r="P36" i="3"/>
  <c r="P44" i="3"/>
  <c r="P23" i="3"/>
  <c r="P31" i="3"/>
  <c r="P39" i="3"/>
  <c r="P47" i="3"/>
  <c r="P22" i="3"/>
  <c r="P26" i="3"/>
  <c r="P30" i="3"/>
  <c r="P34" i="3"/>
  <c r="P38" i="3"/>
  <c r="P42" i="3"/>
  <c r="P46" i="3"/>
  <c r="P21" i="3"/>
  <c r="P25" i="3"/>
  <c r="P29" i="3"/>
  <c r="P33" i="3"/>
  <c r="P37" i="3"/>
  <c r="P41" i="3"/>
  <c r="P45" i="3"/>
  <c r="AD22" i="3"/>
  <c r="AD24" i="3"/>
  <c r="AD26" i="3"/>
  <c r="AD28" i="3"/>
  <c r="AD30" i="3"/>
  <c r="AD32" i="3"/>
  <c r="AD34" i="3"/>
  <c r="AD36" i="3"/>
  <c r="AD38" i="3"/>
  <c r="AD40" i="3"/>
  <c r="AD42" i="3"/>
  <c r="AD44" i="3"/>
  <c r="AD46" i="3"/>
  <c r="AD25" i="3"/>
  <c r="AD29" i="3"/>
  <c r="AD33" i="3"/>
  <c r="AD37" i="3"/>
  <c r="AD41" i="3"/>
  <c r="AD45" i="3"/>
  <c r="G12" i="2"/>
  <c r="I12" i="2"/>
  <c r="AD6" i="3"/>
  <c r="AD7" i="3"/>
  <c r="AD8" i="3"/>
  <c r="AD9" i="3"/>
  <c r="AD10" i="3"/>
  <c r="AD11" i="3"/>
  <c r="AD12" i="3"/>
  <c r="AD13" i="3"/>
  <c r="AD14" i="3"/>
  <c r="AD15" i="3"/>
  <c r="AD16" i="3"/>
  <c r="AD17" i="3"/>
  <c r="I13" i="2"/>
  <c r="P5" i="3"/>
  <c r="P7" i="3"/>
  <c r="P9" i="3"/>
  <c r="P11" i="3"/>
  <c r="P13" i="3"/>
  <c r="P15" i="3"/>
  <c r="P17" i="3"/>
  <c r="P4" i="3"/>
  <c r="P6" i="3"/>
  <c r="P8" i="3"/>
  <c r="P10" i="3"/>
  <c r="P12" i="3"/>
  <c r="P14" i="3"/>
  <c r="P16" i="3"/>
  <c r="P18" i="3"/>
  <c r="AE5" i="3"/>
  <c r="AE7" i="3"/>
  <c r="AE8" i="3"/>
  <c r="AE9" i="3"/>
  <c r="AE12" i="3"/>
  <c r="AE16" i="3"/>
  <c r="AE17" i="3"/>
  <c r="AE4" i="3"/>
  <c r="AE6" i="3"/>
  <c r="AE10" i="3"/>
  <c r="AE11" i="3"/>
  <c r="AE13" i="3"/>
  <c r="AE14" i="3"/>
  <c r="AE15" i="3"/>
  <c r="AE18" i="3"/>
  <c r="J26" i="2" l="1"/>
  <c r="J22" i="2"/>
  <c r="H48" i="2"/>
  <c r="H44" i="2"/>
  <c r="H40" i="2"/>
  <c r="H36" i="2"/>
  <c r="H32" i="2"/>
  <c r="H28" i="2"/>
  <c r="H47" i="2"/>
  <c r="H43" i="2"/>
  <c r="H39" i="2"/>
  <c r="H35" i="2"/>
  <c r="H31" i="2"/>
  <c r="H27" i="2"/>
  <c r="H46" i="2"/>
  <c r="H42" i="2"/>
  <c r="H38" i="2"/>
  <c r="H34" i="2"/>
  <c r="H30" i="2"/>
  <c r="H49" i="2"/>
  <c r="H45" i="2"/>
  <c r="H41" i="2"/>
  <c r="H37" i="2"/>
  <c r="H33" i="2"/>
  <c r="H29" i="2"/>
  <c r="J49" i="2"/>
  <c r="J45" i="2"/>
  <c r="J41" i="2"/>
  <c r="J37" i="2"/>
  <c r="J33" i="2"/>
  <c r="J29" i="2"/>
  <c r="J25" i="2"/>
  <c r="J48" i="2"/>
  <c r="J44" i="2"/>
  <c r="J40" i="2"/>
  <c r="J36" i="2"/>
  <c r="J32" i="2"/>
  <c r="J28" i="2"/>
  <c r="J24" i="2"/>
  <c r="M26" i="2"/>
  <c r="H25" i="2"/>
  <c r="H23" i="2"/>
  <c r="J47" i="2"/>
  <c r="J43" i="2"/>
  <c r="J39" i="2"/>
  <c r="J35" i="2"/>
  <c r="J31" i="2"/>
  <c r="J27" i="2"/>
  <c r="J23" i="2"/>
  <c r="J46" i="2"/>
  <c r="J42" i="2"/>
  <c r="J38" i="2"/>
  <c r="J34" i="2"/>
  <c r="J30" i="2"/>
  <c r="H26" i="2"/>
  <c r="H24" i="2"/>
  <c r="H22" i="2"/>
  <c r="AF21" i="3"/>
  <c r="AF35" i="3"/>
  <c r="AF29" i="3"/>
  <c r="AF19" i="3"/>
  <c r="AF45" i="3"/>
  <c r="AF43" i="3"/>
  <c r="AF27" i="3"/>
  <c r="AF37" i="3"/>
  <c r="AF46" i="3"/>
  <c r="AF42" i="3"/>
  <c r="AF38" i="3"/>
  <c r="AF34" i="3"/>
  <c r="AF30" i="3"/>
  <c r="AF26" i="3"/>
  <c r="AF22" i="3"/>
  <c r="AF44" i="3"/>
  <c r="AF40" i="3"/>
  <c r="AF36" i="3"/>
  <c r="AF32" i="3"/>
  <c r="AF28" i="3"/>
  <c r="AF24" i="3"/>
  <c r="AF20" i="3"/>
  <c r="AF47" i="3"/>
  <c r="AF39" i="3"/>
  <c r="AF31" i="3"/>
  <c r="AF23" i="3"/>
  <c r="AF41" i="3"/>
  <c r="AF33" i="3"/>
  <c r="AF25" i="3"/>
  <c r="AF15" i="3"/>
  <c r="AF13" i="3"/>
  <c r="AF10" i="3"/>
  <c r="AF4" i="3"/>
  <c r="AF16" i="3"/>
  <c r="AF9" i="3"/>
  <c r="AF7" i="3"/>
  <c r="AF18" i="3"/>
  <c r="AF14" i="3"/>
  <c r="AF11" i="3"/>
  <c r="AF6" i="3"/>
  <c r="AF17" i="3"/>
  <c r="AF12" i="3"/>
  <c r="AF8" i="3"/>
  <c r="AF5" i="3"/>
  <c r="D15" i="2" l="1"/>
  <c r="D23" i="2"/>
  <c r="D24" i="2"/>
  <c r="D14" i="2"/>
  <c r="E14" i="2"/>
  <c r="E15" i="2"/>
  <c r="E16" i="2"/>
  <c r="E17" i="2"/>
  <c r="E18" i="2"/>
  <c r="E19" i="2"/>
  <c r="E20" i="2"/>
  <c r="E21" i="2"/>
  <c r="E22" i="2"/>
  <c r="E23" i="2"/>
  <c r="E24" i="2"/>
  <c r="C14" i="2"/>
  <c r="C15" i="2"/>
  <c r="C16" i="2"/>
  <c r="C17" i="2"/>
  <c r="C18" i="2"/>
  <c r="C19" i="2"/>
  <c r="C20" i="2"/>
  <c r="C21" i="2"/>
  <c r="C22" i="2"/>
  <c r="C23" i="2"/>
  <c r="C24" i="2"/>
  <c r="B14" i="2"/>
  <c r="B15" i="2"/>
  <c r="B16" i="2"/>
  <c r="B17" i="2"/>
  <c r="B18" i="2"/>
  <c r="B19" i="2"/>
  <c r="B20" i="2"/>
  <c r="B21" i="2"/>
  <c r="B22" i="2"/>
  <c r="B23" i="2"/>
  <c r="B24" i="2"/>
  <c r="C13" i="2"/>
  <c r="E13" i="2"/>
  <c r="B13" i="2"/>
  <c r="M21" i="2" l="1"/>
  <c r="L21" i="2"/>
  <c r="H21" i="2"/>
  <c r="M20" i="2"/>
  <c r="L20" i="2"/>
  <c r="H20" i="2"/>
  <c r="M19" i="2"/>
  <c r="L19" i="2"/>
  <c r="H19" i="2"/>
  <c r="M18" i="2"/>
  <c r="L18" i="2"/>
  <c r="H18" i="2"/>
  <c r="L17" i="2"/>
  <c r="M17" i="2"/>
  <c r="H17" i="2"/>
  <c r="M16" i="2"/>
  <c r="L16" i="2"/>
  <c r="H16" i="2"/>
  <c r="M15" i="2"/>
  <c r="L15" i="2"/>
  <c r="H15" i="2"/>
  <c r="M14" i="2"/>
  <c r="L14" i="2"/>
  <c r="J14" i="2"/>
  <c r="H14" i="2"/>
  <c r="M13" i="2"/>
  <c r="L13" i="2"/>
  <c r="J13" i="2"/>
  <c r="J15" i="2"/>
  <c r="H13" i="2"/>
  <c r="M12" i="2"/>
  <c r="L12" i="2"/>
  <c r="J12" i="2"/>
  <c r="H12" i="2"/>
  <c r="N24" i="2" l="1"/>
  <c r="N28" i="2"/>
  <c r="N32" i="2"/>
  <c r="N36" i="2"/>
  <c r="N40" i="2"/>
  <c r="N44" i="2"/>
  <c r="N48" i="2"/>
  <c r="N25" i="2"/>
  <c r="N29" i="2"/>
  <c r="N33" i="2"/>
  <c r="N37" i="2"/>
  <c r="N41" i="2"/>
  <c r="N45" i="2"/>
  <c r="N49" i="2"/>
  <c r="N22" i="2"/>
  <c r="N26" i="2"/>
  <c r="N30" i="2"/>
  <c r="N34" i="2"/>
  <c r="N38" i="2"/>
  <c r="N42" i="2"/>
  <c r="N46" i="2"/>
  <c r="N23" i="2"/>
  <c r="N27" i="2"/>
  <c r="N31" i="2"/>
  <c r="N35" i="2"/>
  <c r="N39" i="2"/>
  <c r="N43" i="2"/>
  <c r="N47" i="2"/>
  <c r="N15" i="2"/>
  <c r="N13" i="2"/>
  <c r="N14" i="2"/>
  <c r="N16" i="2"/>
  <c r="N17" i="2"/>
  <c r="N18" i="2"/>
  <c r="N19" i="2"/>
  <c r="N20" i="2"/>
  <c r="N21" i="2"/>
  <c r="N12" i="2"/>
  <c r="J16" i="2"/>
  <c r="J18" i="2"/>
  <c r="J19" i="2"/>
  <c r="J20" i="2"/>
  <c r="J21" i="2"/>
  <c r="J17" i="2"/>
</calcChain>
</file>

<file path=xl/sharedStrings.xml><?xml version="1.0" encoding="utf-8"?>
<sst xmlns="http://schemas.openxmlformats.org/spreadsheetml/2006/main" count="173" uniqueCount="125">
  <si>
    <t xml:space="preserve">Poř.č. </t>
  </si>
  <si>
    <t>Příjmení</t>
  </si>
  <si>
    <t>Jméno</t>
  </si>
  <si>
    <t>Klub</t>
  </si>
  <si>
    <t>Podpis</t>
  </si>
  <si>
    <t>Seznámení</t>
  </si>
  <si>
    <t xml:space="preserve">Číslo ZP </t>
  </si>
  <si>
    <t>Číslo zbraně</t>
  </si>
  <si>
    <t>Já níže podepsaný stvrzuji svým podpisem, že jsem seznámen s provozním řádem střelnice a propozicemi závodu a budu je dodržovat..</t>
  </si>
  <si>
    <t>Datum narození</t>
  </si>
  <si>
    <t>Já níže podepsaný, stvrzuji svým podpisem, že jsem seznámen s provozním řádem střelnice, propozicemi závodu a budu je dodržovat.</t>
  </si>
  <si>
    <t>Souhlasím se zpracováním mnou uvedených osobních údajů pro účely zpracování výsledkových listin a zveřejnění výsledků na sociálních sítích.</t>
  </si>
  <si>
    <t>Dále souhlasím se zpracováním mých uvedených osobních údajů do výsledkové listiny a jejím zveřejněním na sociálních sítích.</t>
  </si>
  <si>
    <t xml:space="preserve"> Českomoravská střelecká jednota z.s.</t>
  </si>
  <si>
    <t xml:space="preserve">          Střelnice Halda-Vinařice</t>
  </si>
  <si>
    <t xml:space="preserve">         ÚNOROVÉ STŘÍLENÍ</t>
  </si>
  <si>
    <t xml:space="preserve">       STARTOVNÍ  LISTINA </t>
  </si>
  <si>
    <t>Karel</t>
  </si>
  <si>
    <t>Hartl</t>
  </si>
  <si>
    <t>ČMSJ</t>
  </si>
  <si>
    <t xml:space="preserve">                                                V Ý S L E D K O V Á  L I S T I N A </t>
  </si>
  <si>
    <t xml:space="preserve">                                                                    ÚNOROVÉ STŘÍLENÍ</t>
  </si>
  <si>
    <t xml:space="preserve">                                           Českomoravská střelecká jednota z.s.</t>
  </si>
  <si>
    <t xml:space="preserve">                                              střelnice Halda-Vinařice</t>
  </si>
  <si>
    <t>11.února 2023</t>
  </si>
  <si>
    <t>I.Č.</t>
  </si>
  <si>
    <t xml:space="preserve">Rok narození </t>
  </si>
  <si>
    <t>Typ zbraně</t>
  </si>
  <si>
    <t>Pistolový terč A</t>
  </si>
  <si>
    <t>Pořadí P1</t>
  </si>
  <si>
    <t>Pistolový terč B</t>
  </si>
  <si>
    <t>Pořadí P2</t>
  </si>
  <si>
    <t>Pistolový terč C</t>
  </si>
  <si>
    <t>Pořadí P3</t>
  </si>
  <si>
    <t>Suma jednotlivci</t>
  </si>
  <si>
    <t>Pořadí jednotlivci</t>
  </si>
  <si>
    <t>Petr</t>
  </si>
  <si>
    <t>Fiala</t>
  </si>
  <si>
    <t xml:space="preserve">Stanislav </t>
  </si>
  <si>
    <t>Voříšek</t>
  </si>
  <si>
    <t>babi</t>
  </si>
  <si>
    <t>MÍŘENÁ  STŘELBA  NA  PŘESNOST</t>
  </si>
  <si>
    <t>Disciplína</t>
  </si>
  <si>
    <t>Vps, 5+15 ran, terč  50/20</t>
  </si>
  <si>
    <t>Vps slabou rukou,10ran, terč 135P</t>
  </si>
  <si>
    <t>VPs+Vps</t>
  </si>
  <si>
    <t>Počet zásahů podle bodové hodnoty</t>
  </si>
  <si>
    <t>Počet ran</t>
  </si>
  <si>
    <t>CELKEM</t>
  </si>
  <si>
    <t>Body</t>
  </si>
  <si>
    <t>Poř.</t>
  </si>
  <si>
    <t>10+</t>
  </si>
  <si>
    <t>KLUB</t>
  </si>
  <si>
    <t>Richard</t>
  </si>
  <si>
    <t>Gabesam</t>
  </si>
  <si>
    <t>Šmíd</t>
  </si>
  <si>
    <t>Viktor</t>
  </si>
  <si>
    <t>Jansa</t>
  </si>
  <si>
    <t>Ruda</t>
  </si>
  <si>
    <t>Trojan</t>
  </si>
  <si>
    <t>Jiří</t>
  </si>
  <si>
    <t>Koukal</t>
  </si>
  <si>
    <t>Dimitrij</t>
  </si>
  <si>
    <t>Peiker</t>
  </si>
  <si>
    <t>Josef</t>
  </si>
  <si>
    <t>Ullmann</t>
  </si>
  <si>
    <t>Koval</t>
  </si>
  <si>
    <t>Miroslav</t>
  </si>
  <si>
    <t>Matějka</t>
  </si>
  <si>
    <t>Pavel</t>
  </si>
  <si>
    <t>Augusta</t>
  </si>
  <si>
    <t>Milan</t>
  </si>
  <si>
    <t>Dupal</t>
  </si>
  <si>
    <t>Emil</t>
  </si>
  <si>
    <t>Markup</t>
  </si>
  <si>
    <t>Ivo</t>
  </si>
  <si>
    <t>Rašovský</t>
  </si>
  <si>
    <t>Dominik</t>
  </si>
  <si>
    <t>Radko</t>
  </si>
  <si>
    <t>Beránek</t>
  </si>
  <si>
    <t>Motyčka</t>
  </si>
  <si>
    <t>Lída</t>
  </si>
  <si>
    <t>Chocholoušová</t>
  </si>
  <si>
    <t>Luboš</t>
  </si>
  <si>
    <t>Novotný</t>
  </si>
  <si>
    <t>Ladislav</t>
  </si>
  <si>
    <t>Regerzieger</t>
  </si>
  <si>
    <t>AL 788396</t>
  </si>
  <si>
    <t>Hálkov</t>
  </si>
  <si>
    <t>KVZ</t>
  </si>
  <si>
    <t>AL 703395</t>
  </si>
  <si>
    <t>Neratovice</t>
  </si>
  <si>
    <t>AL 703185</t>
  </si>
  <si>
    <t>AL703039</t>
  </si>
  <si>
    <t>AL702128</t>
  </si>
  <si>
    <t>AL 702252</t>
  </si>
  <si>
    <t>AL 6900534</t>
  </si>
  <si>
    <t>Suchdol</t>
  </si>
  <si>
    <t>AL689986</t>
  </si>
  <si>
    <t>Jozef</t>
  </si>
  <si>
    <t>AL 698241</t>
  </si>
  <si>
    <t>Radek</t>
  </si>
  <si>
    <t>AL591902</t>
  </si>
  <si>
    <t xml:space="preserve">Miroslav </t>
  </si>
  <si>
    <t>Beroun</t>
  </si>
  <si>
    <t>AL 718752</t>
  </si>
  <si>
    <t>ZP 003310</t>
  </si>
  <si>
    <t>AL 698470</t>
  </si>
  <si>
    <t>Holeyšovský</t>
  </si>
  <si>
    <t>AL 706221</t>
  </si>
  <si>
    <t>ZP  003310</t>
  </si>
  <si>
    <t>AL 731778</t>
  </si>
  <si>
    <t>AL 706029</t>
  </si>
  <si>
    <t>AL 700108</t>
  </si>
  <si>
    <t>10.9..1941</t>
  </si>
  <si>
    <t>AL 700041</t>
  </si>
  <si>
    <t>AL 798764</t>
  </si>
  <si>
    <t>AL 789845</t>
  </si>
  <si>
    <t>AL 697497</t>
  </si>
  <si>
    <t>Hartl ml.</t>
  </si>
  <si>
    <t>AL 691407</t>
  </si>
  <si>
    <t>AL 71341</t>
  </si>
  <si>
    <t>Čáp</t>
  </si>
  <si>
    <t>AL 705717</t>
  </si>
  <si>
    <t>Václav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</si>
</sst>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Garamond"/>
      <family val="1"/>
      <charset val="238"/>
    </font>
    <font>
      <b/>
      <sz val="14"/>
      <color theme="1"/>
      <name val="Garamond"/>
      <family val="1"/>
      <charset val="238"/>
    </font>
    <font>
      <b/>
      <sz val="16"/>
      <color theme="1"/>
      <name val="Garamond"/>
      <family val="1"/>
      <charset val="238"/>
    </font>
    <font>
      <sz val="20"/>
      <color theme="1"/>
      <name val="Bernard MT Condensed"/>
      <family val="1"/>
    </font>
    <font>
      <sz val="14"/>
      <color theme="1"/>
      <name val="Britannic Bold"/>
      <family val="2"/>
    </font>
    <font>
      <b/>
      <sz val="12"/>
      <color theme="1"/>
      <name val="Arial"/>
      <family val="2"/>
      <charset val="238"/>
    </font>
    <font>
      <sz val="18"/>
      <color rgb="FFFF0000"/>
      <name val="Asimov"/>
      <family val="2"/>
    </font>
    <font>
      <sz val="12"/>
      <color rgb="FFFF0000"/>
      <name val="Arial"/>
      <family val="2"/>
      <charset val="238"/>
    </font>
    <font>
      <sz val="12"/>
      <color theme="1"/>
      <name val="Agency FB"/>
      <family val="2"/>
    </font>
    <font>
      <sz val="11"/>
      <color indexed="8"/>
      <name val="Calibri"/>
      <family val="2"/>
      <charset val="238"/>
    </font>
    <font>
      <b/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4"/>
      <name val="Bookman Old Style"/>
      <family val="1"/>
      <charset val="238"/>
    </font>
    <font>
      <b/>
      <sz val="11"/>
      <name val="Bookman Old Style"/>
      <family val="1"/>
      <charset val="238"/>
    </font>
    <font>
      <sz val="11"/>
      <name val="Arial CE"/>
      <charset val="238"/>
    </font>
    <font>
      <b/>
      <sz val="11"/>
      <name val="Bookman Old Style"/>
      <family val="1"/>
    </font>
    <font>
      <b/>
      <sz val="12"/>
      <name val="Arial CE"/>
      <charset val="238"/>
    </font>
    <font>
      <b/>
      <sz val="11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13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0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4" fillId="0" borderId="0" xfId="0" applyFont="1" applyBorder="1"/>
    <xf numFmtId="14" fontId="4" fillId="0" borderId="0" xfId="0" applyNumberFormat="1" applyFont="1" applyBorder="1"/>
    <xf numFmtId="0" fontId="5" fillId="0" borderId="0" xfId="0" applyFont="1" applyBorder="1"/>
    <xf numFmtId="0" fontId="2" fillId="0" borderId="0" xfId="0" applyFont="1" applyBorder="1"/>
    <xf numFmtId="14" fontId="0" fillId="0" borderId="1" xfId="0" applyNumberFormat="1" applyBorder="1"/>
    <xf numFmtId="0" fontId="6" fillId="2" borderId="0" xfId="0" applyFont="1" applyFill="1"/>
    <xf numFmtId="0" fontId="0" fillId="2" borderId="0" xfId="0" applyFill="1" applyProtection="1">
      <protection hidden="1"/>
    </xf>
    <xf numFmtId="0" fontId="0" fillId="2" borderId="0" xfId="0" applyFill="1" applyAlignment="1">
      <alignment horizontal="left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10" fillId="2" borderId="0" xfId="0" applyFont="1" applyFill="1"/>
    <xf numFmtId="0" fontId="3" fillId="2" borderId="0" xfId="0" applyFont="1" applyFill="1" applyAlignment="1">
      <alignment horizontal="center"/>
    </xf>
    <xf numFmtId="0" fontId="0" fillId="0" borderId="0" xfId="0" applyProtection="1">
      <protection hidden="1"/>
    </xf>
    <xf numFmtId="0" fontId="0" fillId="0" borderId="0" xfId="0" applyAlignment="1">
      <alignment horizontal="left"/>
    </xf>
    <xf numFmtId="0" fontId="11" fillId="3" borderId="0" xfId="0" applyFont="1" applyFill="1" applyAlignment="1">
      <alignment wrapText="1"/>
    </xf>
    <xf numFmtId="0" fontId="11" fillId="3" borderId="0" xfId="0" applyFont="1" applyFill="1" applyAlignment="1" applyProtection="1">
      <alignment horizontal="center" wrapText="1"/>
      <protection hidden="1"/>
    </xf>
    <xf numFmtId="0" fontId="11" fillId="3" borderId="0" xfId="0" applyFont="1" applyFill="1" applyAlignment="1" applyProtection="1">
      <alignment wrapText="1"/>
      <protection hidden="1"/>
    </xf>
    <xf numFmtId="0" fontId="11" fillId="3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4" borderId="1" xfId="0" applyFill="1" applyBorder="1" applyProtection="1">
      <protection locked="0"/>
    </xf>
    <xf numFmtId="0" fontId="13" fillId="5" borderId="3" xfId="0" applyFont="1" applyFill="1" applyBorder="1" applyAlignment="1">
      <alignment horizontal="centerContinuous"/>
    </xf>
    <xf numFmtId="0" fontId="14" fillId="5" borderId="4" xfId="0" applyFont="1" applyFill="1" applyBorder="1" applyAlignment="1">
      <alignment horizontal="centerContinuous"/>
    </xf>
    <xf numFmtId="0" fontId="14" fillId="6" borderId="4" xfId="0" applyFont="1" applyFill="1" applyBorder="1"/>
    <xf numFmtId="0" fontId="15" fillId="6" borderId="4" xfId="0" applyFont="1" applyFill="1" applyBorder="1"/>
    <xf numFmtId="0" fontId="18" fillId="5" borderId="13" xfId="0" applyFont="1" applyFill="1" applyBorder="1" applyAlignment="1">
      <alignment horizontal="centerContinuous"/>
    </xf>
    <xf numFmtId="0" fontId="14" fillId="5" borderId="14" xfId="0" applyFont="1" applyFill="1" applyBorder="1" applyAlignment="1">
      <alignment horizontal="centerContinuous"/>
    </xf>
    <xf numFmtId="0" fontId="14" fillId="5" borderId="15" xfId="0" applyFont="1" applyFill="1" applyBorder="1" applyAlignment="1">
      <alignment horizontal="centerContinuous"/>
    </xf>
    <xf numFmtId="0" fontId="14" fillId="5" borderId="5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Continuous"/>
    </xf>
    <xf numFmtId="0" fontId="14" fillId="5" borderId="8" xfId="0" applyFont="1" applyFill="1" applyBorder="1" applyAlignment="1">
      <alignment horizontal="center"/>
    </xf>
    <xf numFmtId="0" fontId="20" fillId="0" borderId="20" xfId="0" applyFont="1" applyBorder="1" applyAlignment="1" applyProtection="1">
      <alignment horizontal="center"/>
      <protection locked="0"/>
    </xf>
    <xf numFmtId="0" fontId="17" fillId="11" borderId="19" xfId="0" applyFont="1" applyFill="1" applyBorder="1" applyAlignment="1" applyProtection="1">
      <alignment horizontal="center"/>
      <protection locked="0"/>
    </xf>
    <xf numFmtId="0" fontId="17" fillId="0" borderId="21" xfId="0" applyFont="1" applyBorder="1" applyAlignment="1" applyProtection="1">
      <alignment horizontal="center"/>
      <protection locked="0"/>
    </xf>
    <xf numFmtId="0" fontId="17" fillId="0" borderId="22" xfId="0" applyFont="1" applyBorder="1" applyAlignment="1" applyProtection="1">
      <alignment horizontal="center"/>
      <protection locked="0"/>
    </xf>
    <xf numFmtId="0" fontId="20" fillId="12" borderId="23" xfId="0" applyFont="1" applyFill="1" applyBorder="1" applyAlignment="1" applyProtection="1">
      <alignment horizontal="center"/>
      <protection hidden="1"/>
    </xf>
    <xf numFmtId="1" fontId="20" fillId="0" borderId="21" xfId="0" applyNumberFormat="1" applyFont="1" applyBorder="1" applyAlignment="1" applyProtection="1">
      <alignment horizontal="center"/>
      <protection hidden="1"/>
    </xf>
    <xf numFmtId="0" fontId="20" fillId="13" borderId="23" xfId="0" applyFont="1" applyFill="1" applyBorder="1" applyAlignment="1" applyProtection="1">
      <alignment horizontal="center"/>
      <protection hidden="1"/>
    </xf>
    <xf numFmtId="0" fontId="17" fillId="11" borderId="24" xfId="0" applyFont="1" applyFill="1" applyBorder="1" applyAlignment="1" applyProtection="1">
      <alignment horizontal="center"/>
      <protection locked="0"/>
    </xf>
    <xf numFmtId="0" fontId="17" fillId="0" borderId="25" xfId="0" applyFont="1" applyBorder="1" applyAlignment="1" applyProtection="1">
      <alignment horizontal="center"/>
      <protection locked="0"/>
    </xf>
    <xf numFmtId="0" fontId="17" fillId="0" borderId="26" xfId="0" applyFont="1" applyBorder="1" applyAlignment="1" applyProtection="1">
      <alignment horizontal="center"/>
      <protection locked="0"/>
    </xf>
    <xf numFmtId="1" fontId="20" fillId="0" borderId="27" xfId="0" applyNumberFormat="1" applyFont="1" applyBorder="1" applyAlignment="1" applyProtection="1">
      <alignment horizontal="center"/>
      <protection hidden="1"/>
    </xf>
    <xf numFmtId="1" fontId="19" fillId="0" borderId="24" xfId="0" applyNumberFormat="1" applyFont="1" applyBorder="1" applyAlignment="1" applyProtection="1">
      <alignment horizontal="center"/>
      <protection hidden="1"/>
    </xf>
    <xf numFmtId="0" fontId="20" fillId="13" borderId="26" xfId="0" applyFont="1" applyFill="1" applyBorder="1" applyAlignment="1" applyProtection="1">
      <alignment horizontal="center"/>
      <protection hidden="1"/>
    </xf>
    <xf numFmtId="0" fontId="17" fillId="12" borderId="1" xfId="0" applyFont="1" applyFill="1" applyBorder="1" applyAlignment="1" applyProtection="1">
      <alignment horizontal="center"/>
      <protection locked="0"/>
    </xf>
    <xf numFmtId="0" fontId="17" fillId="12" borderId="21" xfId="0" applyFont="1" applyFill="1" applyBorder="1" applyAlignment="1" applyProtection="1">
      <alignment horizontal="center"/>
      <protection locked="0"/>
    </xf>
    <xf numFmtId="0" fontId="17" fillId="12" borderId="28" xfId="0" applyFont="1" applyFill="1" applyBorder="1" applyAlignment="1" applyProtection="1">
      <alignment horizontal="center"/>
      <protection locked="0"/>
    </xf>
    <xf numFmtId="0" fontId="20" fillId="12" borderId="29" xfId="0" applyFont="1" applyFill="1" applyBorder="1" applyAlignment="1" applyProtection="1">
      <alignment horizontal="center"/>
      <protection hidden="1"/>
    </xf>
    <xf numFmtId="1" fontId="20" fillId="12" borderId="1" xfId="0" applyNumberFormat="1" applyFont="1" applyFill="1" applyBorder="1" applyAlignment="1" applyProtection="1">
      <alignment horizontal="center"/>
      <protection hidden="1"/>
    </xf>
    <xf numFmtId="0" fontId="20" fillId="13" borderId="29" xfId="0" applyFont="1" applyFill="1" applyBorder="1" applyAlignment="1" applyProtection="1">
      <alignment horizontal="center"/>
      <protection hidden="1"/>
    </xf>
    <xf numFmtId="0" fontId="17" fillId="11" borderId="30" xfId="0" applyFont="1" applyFill="1" applyBorder="1" applyAlignment="1" applyProtection="1">
      <alignment horizontal="center"/>
      <protection locked="0"/>
    </xf>
    <xf numFmtId="0" fontId="17" fillId="12" borderId="31" xfId="0" applyFont="1" applyFill="1" applyBorder="1" applyAlignment="1" applyProtection="1">
      <alignment horizontal="center"/>
      <protection locked="0"/>
    </xf>
    <xf numFmtId="1" fontId="20" fillId="12" borderId="19" xfId="0" applyNumberFormat="1" applyFont="1" applyFill="1" applyBorder="1" applyAlignment="1" applyProtection="1">
      <alignment horizontal="center"/>
      <protection hidden="1"/>
    </xf>
    <xf numFmtId="1" fontId="19" fillId="12" borderId="32" xfId="0" applyNumberFormat="1" applyFont="1" applyFill="1" applyBorder="1" applyAlignment="1" applyProtection="1">
      <alignment horizontal="center"/>
      <protection hidden="1"/>
    </xf>
    <xf numFmtId="0" fontId="20" fillId="13" borderId="33" xfId="0" applyFont="1" applyFill="1" applyBorder="1" applyAlignment="1" applyProtection="1">
      <alignment horizontal="center"/>
      <protection hidden="1"/>
    </xf>
    <xf numFmtId="0" fontId="17" fillId="0" borderId="28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1" fontId="20" fillId="0" borderId="1" xfId="0" applyNumberFormat="1" applyFont="1" applyBorder="1" applyAlignment="1" applyProtection="1">
      <alignment horizontal="center"/>
      <protection hidden="1"/>
    </xf>
    <xf numFmtId="0" fontId="17" fillId="0" borderId="31" xfId="0" applyFont="1" applyBorder="1" applyAlignment="1" applyProtection="1">
      <alignment horizontal="center"/>
      <protection locked="0"/>
    </xf>
    <xf numFmtId="1" fontId="20" fillId="0" borderId="19" xfId="0" applyNumberFormat="1" applyFont="1" applyBorder="1" applyAlignment="1" applyProtection="1">
      <alignment horizontal="center"/>
      <protection hidden="1"/>
    </xf>
    <xf numFmtId="1" fontId="19" fillId="0" borderId="32" xfId="0" applyNumberFormat="1" applyFont="1" applyBorder="1" applyAlignment="1" applyProtection="1">
      <alignment horizontal="center"/>
      <protection hidden="1"/>
    </xf>
    <xf numFmtId="1" fontId="0" fillId="0" borderId="1" xfId="0" applyNumberFormat="1" applyBorder="1" applyAlignment="1" applyProtection="1">
      <alignment horizontal="center"/>
      <protection hidden="1"/>
    </xf>
    <xf numFmtId="0" fontId="17" fillId="0" borderId="20" xfId="0" applyFont="1" applyBorder="1" applyAlignment="1" applyProtection="1">
      <alignment horizontal="center"/>
      <protection locked="0"/>
    </xf>
    <xf numFmtId="0" fontId="17" fillId="12" borderId="22" xfId="0" applyFont="1" applyFill="1" applyBorder="1" applyAlignment="1" applyProtection="1">
      <alignment horizontal="center"/>
      <protection locked="0"/>
    </xf>
    <xf numFmtId="1" fontId="0" fillId="0" borderId="1" xfId="0" applyNumberFormat="1" applyBorder="1"/>
    <xf numFmtId="0" fontId="17" fillId="11" borderId="35" xfId="0" applyFont="1" applyFill="1" applyBorder="1" applyAlignment="1" applyProtection="1">
      <alignment horizontal="center"/>
      <protection locked="0"/>
    </xf>
    <xf numFmtId="0" fontId="20" fillId="12" borderId="0" xfId="0" applyFont="1" applyFill="1" applyBorder="1" applyAlignment="1" applyProtection="1">
      <alignment horizontal="center"/>
      <protection hidden="1"/>
    </xf>
    <xf numFmtId="1" fontId="20" fillId="0" borderId="2" xfId="0" applyNumberFormat="1" applyFont="1" applyBorder="1" applyAlignment="1" applyProtection="1">
      <alignment horizontal="center"/>
      <protection hidden="1"/>
    </xf>
    <xf numFmtId="0" fontId="20" fillId="13" borderId="0" xfId="0" applyFont="1" applyFill="1" applyBorder="1" applyAlignment="1" applyProtection="1">
      <alignment horizontal="center"/>
      <protection hidden="1"/>
    </xf>
    <xf numFmtId="1" fontId="20" fillId="0" borderId="35" xfId="0" applyNumberFormat="1" applyFont="1" applyBorder="1" applyAlignment="1" applyProtection="1">
      <alignment horizontal="center"/>
      <protection hidden="1"/>
    </xf>
    <xf numFmtId="1" fontId="19" fillId="0" borderId="36" xfId="0" applyNumberFormat="1" applyFont="1" applyBorder="1" applyAlignment="1" applyProtection="1">
      <alignment horizontal="center"/>
      <protection hidden="1"/>
    </xf>
    <xf numFmtId="0" fontId="20" fillId="13" borderId="37" xfId="0" applyFont="1" applyFill="1" applyBorder="1" applyAlignment="1" applyProtection="1">
      <alignment horizontal="center"/>
      <protection hidden="1"/>
    </xf>
    <xf numFmtId="164" fontId="0" fillId="0" borderId="1" xfId="0" applyNumberFormat="1" applyBorder="1"/>
    <xf numFmtId="0" fontId="17" fillId="11" borderId="1" xfId="0" applyFont="1" applyFill="1" applyBorder="1" applyAlignment="1" applyProtection="1">
      <alignment horizontal="center"/>
      <protection locked="0"/>
    </xf>
    <xf numFmtId="0" fontId="14" fillId="10" borderId="3" xfId="0" applyFont="1" applyFill="1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4" fillId="7" borderId="7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5" fillId="6" borderId="5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5" borderId="8" xfId="0" applyFont="1" applyFill="1" applyBorder="1" applyAlignment="1">
      <alignment horizontal="left"/>
    </xf>
    <xf numFmtId="0" fontId="17" fillId="0" borderId="9" xfId="0" applyFont="1" applyBorder="1" applyAlignment="1"/>
    <xf numFmtId="0" fontId="17" fillId="0" borderId="10" xfId="0" applyFont="1" applyBorder="1" applyAlignment="1"/>
    <xf numFmtId="0" fontId="14" fillId="8" borderId="7" xfId="0" applyFont="1" applyFill="1" applyBorder="1" applyAlignment="1">
      <alignment horizontal="center" vertical="center" wrapText="1" shrinkToFit="1"/>
    </xf>
    <xf numFmtId="0" fontId="19" fillId="8" borderId="17" xfId="0" applyFont="1" applyFill="1" applyBorder="1" applyAlignment="1">
      <alignment horizontal="center" vertical="center" wrapText="1" shrinkToFit="1"/>
    </xf>
    <xf numFmtId="0" fontId="14" fillId="9" borderId="3" xfId="0" applyFont="1" applyFill="1" applyBorder="1" applyAlignment="1">
      <alignment horizontal="center"/>
    </xf>
    <xf numFmtId="0" fontId="14" fillId="9" borderId="6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left"/>
    </xf>
    <xf numFmtId="0" fontId="17" fillId="0" borderId="4" xfId="0" applyFont="1" applyBorder="1" applyAlignment="1"/>
    <xf numFmtId="0" fontId="17" fillId="0" borderId="6" xfId="0" applyFont="1" applyBorder="1" applyAlignment="1"/>
    <xf numFmtId="0" fontId="19" fillId="8" borderId="11" xfId="0" applyFont="1" applyFill="1" applyBorder="1" applyAlignment="1">
      <alignment horizontal="center" vertical="center" wrapText="1" shrinkToFit="1"/>
    </xf>
  </cellXfs>
  <cellStyles count="2">
    <cellStyle name="Normální" xfId="0" builtinId="0"/>
    <cellStyle name="Normální 2" xfId="1"/>
  </cellStyles>
  <dxfs count="7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7</xdr:col>
      <xdr:colOff>704850</xdr:colOff>
      <xdr:row>2</xdr:row>
      <xdr:rowOff>247650</xdr:rowOff>
    </xdr:to>
    <xdr:pic>
      <xdr:nvPicPr>
        <xdr:cNvPr id="3" name="Obrázek 2" descr="Fiala-èms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" y="381000"/>
          <a:ext cx="704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G28"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view="pageBreakPreview" topLeftCell="A10" zoomScaleNormal="100" zoomScaleSheetLayoutView="100" workbookViewId="0">
      <selection activeCell="D25" sqref="D25"/>
    </sheetView>
  </sheetViews>
  <sheetFormatPr defaultRowHeight="15" x14ac:dyDescent="0.25"/>
  <cols>
    <col min="1" max="1" width="7.5703125" customWidth="1"/>
    <col min="2" max="2" width="29.85546875" customWidth="1"/>
    <col min="3" max="3" width="26.7109375" customWidth="1"/>
    <col min="4" max="5" width="18.5703125" customWidth="1"/>
    <col min="6" max="6" width="28.5703125" customWidth="1"/>
    <col min="7" max="7" width="23.5703125" hidden="1" customWidth="1"/>
    <col min="8" max="8" width="32.42578125" customWidth="1"/>
    <col min="9" max="9" width="29" customWidth="1"/>
  </cols>
  <sheetData>
    <row r="1" spans="1:10" s="5" customFormat="1" ht="30" customHeight="1" x14ac:dyDescent="0.35">
      <c r="C1" s="10" t="s">
        <v>16</v>
      </c>
      <c r="D1" s="5" t="s">
        <v>17</v>
      </c>
    </row>
    <row r="2" spans="1:10" s="5" customFormat="1" ht="26.25" customHeight="1" x14ac:dyDescent="0.3">
      <c r="C2" s="8" t="s">
        <v>15</v>
      </c>
    </row>
    <row r="3" spans="1:10" s="5" customFormat="1" ht="20.25" customHeight="1" x14ac:dyDescent="0.3">
      <c r="C3" s="8" t="s">
        <v>13</v>
      </c>
    </row>
    <row r="4" spans="1:10" s="5" customFormat="1" ht="21" customHeight="1" x14ac:dyDescent="0.3">
      <c r="C4" s="8" t="s">
        <v>14</v>
      </c>
    </row>
    <row r="5" spans="1:10" s="5" customFormat="1" ht="18.75" customHeight="1" x14ac:dyDescent="0.3">
      <c r="C5" s="9">
        <v>44968</v>
      </c>
    </row>
    <row r="6" spans="1:10" s="5" customFormat="1" ht="18.75" x14ac:dyDescent="0.3">
      <c r="A6" s="11" t="s">
        <v>5</v>
      </c>
      <c r="B6" s="11"/>
      <c r="C6" s="11"/>
      <c r="D6" s="11"/>
      <c r="E6" s="11"/>
      <c r="F6" s="11"/>
      <c r="G6" s="11"/>
      <c r="H6" s="11"/>
    </row>
    <row r="7" spans="1:10" s="5" customFormat="1" ht="18.75" x14ac:dyDescent="0.3">
      <c r="A7" s="11" t="s">
        <v>8</v>
      </c>
      <c r="B7" s="11"/>
      <c r="C7" s="11"/>
      <c r="D7" s="11"/>
      <c r="E7" s="11"/>
      <c r="F7" s="11"/>
      <c r="G7" s="11"/>
      <c r="H7" s="11"/>
    </row>
    <row r="8" spans="1:10" s="5" customFormat="1" ht="18.75" x14ac:dyDescent="0.3">
      <c r="A8" s="11" t="s">
        <v>12</v>
      </c>
      <c r="B8" s="11"/>
      <c r="C8" s="11"/>
      <c r="D8" s="11"/>
      <c r="E8" s="11"/>
      <c r="F8" s="11"/>
      <c r="G8" s="11"/>
      <c r="H8" s="11"/>
    </row>
    <row r="10" spans="1:10" ht="18.75" x14ac:dyDescent="0.3">
      <c r="A10" s="3" t="s">
        <v>0</v>
      </c>
      <c r="B10" s="3" t="s">
        <v>2</v>
      </c>
      <c r="C10" s="3" t="s">
        <v>1</v>
      </c>
      <c r="D10" s="3" t="s">
        <v>9</v>
      </c>
      <c r="E10" s="3" t="s">
        <v>3</v>
      </c>
      <c r="F10" s="3" t="s">
        <v>6</v>
      </c>
      <c r="G10" s="3" t="s">
        <v>7</v>
      </c>
      <c r="H10" s="3" t="s">
        <v>7</v>
      </c>
      <c r="I10" s="3" t="s">
        <v>4</v>
      </c>
      <c r="J10" s="2"/>
    </row>
    <row r="11" spans="1:10" ht="18.75" x14ac:dyDescent="0.3">
      <c r="A11" s="3"/>
      <c r="B11" s="3"/>
      <c r="C11" s="3"/>
      <c r="D11" s="3"/>
      <c r="E11" s="3"/>
      <c r="F11" s="3"/>
      <c r="G11" s="3"/>
      <c r="H11" s="3"/>
      <c r="I11" s="3"/>
      <c r="J11" s="2"/>
    </row>
    <row r="12" spans="1:10" ht="39.950000000000003" customHeight="1" x14ac:dyDescent="0.25">
      <c r="A12" s="1">
        <v>1</v>
      </c>
      <c r="B12" s="1" t="s">
        <v>60</v>
      </c>
      <c r="C12" s="1" t="s">
        <v>61</v>
      </c>
      <c r="D12" s="12">
        <v>18819</v>
      </c>
      <c r="E12" s="1" t="s">
        <v>19</v>
      </c>
      <c r="F12" s="1" t="s">
        <v>87</v>
      </c>
      <c r="G12" s="1"/>
      <c r="H12" s="1"/>
      <c r="I12" s="1"/>
    </row>
    <row r="13" spans="1:10" ht="39.950000000000003" customHeight="1" x14ac:dyDescent="0.25">
      <c r="A13" s="1">
        <v>2</v>
      </c>
      <c r="B13" s="1" t="s">
        <v>62</v>
      </c>
      <c r="C13" s="1" t="s">
        <v>88</v>
      </c>
      <c r="D13" s="12">
        <v>16245</v>
      </c>
      <c r="E13" s="1" t="s">
        <v>89</v>
      </c>
      <c r="F13" s="1" t="s">
        <v>90</v>
      </c>
      <c r="G13" s="1"/>
      <c r="H13" s="1"/>
      <c r="I13" s="1"/>
    </row>
    <row r="14" spans="1:10" ht="39.950000000000003" customHeight="1" x14ac:dyDescent="0.25">
      <c r="A14" s="1">
        <v>3</v>
      </c>
      <c r="B14" s="1" t="s">
        <v>67</v>
      </c>
      <c r="C14" s="1" t="s">
        <v>63</v>
      </c>
      <c r="D14" s="12">
        <v>20107</v>
      </c>
      <c r="E14" s="1" t="s">
        <v>91</v>
      </c>
      <c r="F14" s="1" t="s">
        <v>92</v>
      </c>
      <c r="G14" s="1"/>
      <c r="H14" s="1"/>
      <c r="I14" s="1"/>
    </row>
    <row r="15" spans="1:10" ht="39.950000000000003" customHeight="1" x14ac:dyDescent="0.25">
      <c r="A15" s="1">
        <v>4</v>
      </c>
      <c r="B15" s="1" t="s">
        <v>64</v>
      </c>
      <c r="C15" s="1" t="s">
        <v>63</v>
      </c>
      <c r="D15" s="12">
        <v>17245</v>
      </c>
      <c r="E15" s="1" t="s">
        <v>91</v>
      </c>
      <c r="F15" s="1" t="s">
        <v>93</v>
      </c>
      <c r="G15" s="1"/>
      <c r="H15" s="1"/>
      <c r="I15" s="1"/>
    </row>
    <row r="16" spans="1:10" ht="39.950000000000003" customHeight="1" x14ac:dyDescent="0.25">
      <c r="A16" s="1">
        <v>5</v>
      </c>
      <c r="B16" s="1" t="s">
        <v>38</v>
      </c>
      <c r="C16" s="1" t="s">
        <v>39</v>
      </c>
      <c r="D16" s="12">
        <v>23611</v>
      </c>
      <c r="E16" s="1" t="s">
        <v>19</v>
      </c>
      <c r="F16" s="1" t="s">
        <v>94</v>
      </c>
      <c r="G16" s="1"/>
      <c r="H16" s="1"/>
      <c r="I16" s="1"/>
    </row>
    <row r="17" spans="1:10" ht="39.950000000000003" customHeight="1" x14ac:dyDescent="0.25">
      <c r="A17" s="1">
        <v>6</v>
      </c>
      <c r="B17" s="1" t="s">
        <v>17</v>
      </c>
      <c r="C17" s="1" t="s">
        <v>55</v>
      </c>
      <c r="D17" s="12">
        <v>21416</v>
      </c>
      <c r="E17" s="1" t="s">
        <v>19</v>
      </c>
      <c r="F17" s="1" t="s">
        <v>95</v>
      </c>
      <c r="G17" s="1"/>
      <c r="H17" s="1"/>
      <c r="I17" s="1"/>
    </row>
    <row r="18" spans="1:10" ht="39.950000000000003" customHeight="1" x14ac:dyDescent="0.25">
      <c r="A18" s="1">
        <v>7</v>
      </c>
      <c r="B18" s="1" t="s">
        <v>56</v>
      </c>
      <c r="C18" s="1" t="s">
        <v>57</v>
      </c>
      <c r="D18" s="12">
        <v>19991</v>
      </c>
      <c r="E18" s="1" t="s">
        <v>19</v>
      </c>
      <c r="F18" s="1" t="s">
        <v>96</v>
      </c>
      <c r="G18" s="1"/>
      <c r="H18" s="1"/>
      <c r="I18" s="1"/>
    </row>
    <row r="19" spans="1:10" ht="39.950000000000003" customHeight="1" x14ac:dyDescent="0.25">
      <c r="A19" s="1">
        <v>8</v>
      </c>
      <c r="B19" s="1" t="s">
        <v>58</v>
      </c>
      <c r="C19" s="1" t="s">
        <v>59</v>
      </c>
      <c r="D19" s="12">
        <v>19109</v>
      </c>
      <c r="E19" s="1" t="s">
        <v>97</v>
      </c>
      <c r="F19" s="1" t="s">
        <v>98</v>
      </c>
      <c r="G19" s="1"/>
      <c r="H19" s="1"/>
      <c r="I19" s="1"/>
    </row>
    <row r="20" spans="1:10" ht="39.950000000000003" customHeight="1" x14ac:dyDescent="0.25">
      <c r="A20" s="1">
        <v>9</v>
      </c>
      <c r="B20" s="1" t="s">
        <v>99</v>
      </c>
      <c r="C20" s="1" t="s">
        <v>66</v>
      </c>
      <c r="D20" s="12">
        <v>19437</v>
      </c>
      <c r="E20" s="1"/>
      <c r="F20" s="1" t="s">
        <v>100</v>
      </c>
      <c r="G20" s="1"/>
      <c r="H20" s="1"/>
      <c r="I20" s="1"/>
    </row>
    <row r="21" spans="1:10" ht="39.950000000000003" customHeight="1" x14ac:dyDescent="0.25">
      <c r="A21" s="1">
        <v>10</v>
      </c>
      <c r="B21" s="1" t="s">
        <v>101</v>
      </c>
      <c r="C21" s="1" t="s">
        <v>65</v>
      </c>
      <c r="D21" s="12">
        <v>28937</v>
      </c>
      <c r="E21" s="1"/>
      <c r="F21" s="1" t="s">
        <v>102</v>
      </c>
      <c r="G21" s="1"/>
      <c r="H21" s="1"/>
      <c r="I21" s="1"/>
    </row>
    <row r="22" spans="1:10" ht="39.950000000000003" customHeight="1" x14ac:dyDescent="0.25">
      <c r="A22" s="1">
        <v>11</v>
      </c>
      <c r="B22" s="1" t="s">
        <v>103</v>
      </c>
      <c r="C22" s="1" t="s">
        <v>68</v>
      </c>
      <c r="D22" s="12">
        <v>28205</v>
      </c>
      <c r="E22" s="1" t="s">
        <v>104</v>
      </c>
      <c r="F22" s="1" t="s">
        <v>105</v>
      </c>
      <c r="G22" s="1"/>
      <c r="H22" s="1"/>
      <c r="I22" s="1"/>
    </row>
    <row r="23" spans="1:10" ht="39.950000000000003" customHeight="1" x14ac:dyDescent="0.25">
      <c r="A23" s="1">
        <v>12</v>
      </c>
      <c r="B23" s="1" t="s">
        <v>69</v>
      </c>
      <c r="C23" s="1" t="s">
        <v>70</v>
      </c>
      <c r="D23" s="12">
        <v>19796</v>
      </c>
      <c r="E23" s="1" t="s">
        <v>104</v>
      </c>
      <c r="F23" s="1" t="s">
        <v>106</v>
      </c>
      <c r="G23" s="1"/>
      <c r="H23" s="1"/>
      <c r="I23" s="1"/>
    </row>
    <row r="24" spans="1:10" ht="39.950000000000003" customHeight="1" x14ac:dyDescent="0.25">
      <c r="A24" s="1">
        <v>13</v>
      </c>
      <c r="B24" s="1" t="s">
        <v>71</v>
      </c>
      <c r="C24" s="1" t="s">
        <v>72</v>
      </c>
      <c r="D24" s="12">
        <v>22255</v>
      </c>
      <c r="E24" s="1"/>
      <c r="F24" s="1" t="s">
        <v>107</v>
      </c>
      <c r="G24" s="1"/>
      <c r="H24" s="1"/>
      <c r="I24" s="1"/>
    </row>
    <row r="25" spans="1:10" ht="39.950000000000003" customHeight="1" x14ac:dyDescent="0.25">
      <c r="A25" s="1">
        <v>14</v>
      </c>
      <c r="B25" s="1" t="s">
        <v>71</v>
      </c>
      <c r="C25" s="1" t="s">
        <v>108</v>
      </c>
      <c r="D25" s="12">
        <v>18516</v>
      </c>
      <c r="E25" s="1"/>
      <c r="F25" s="1" t="s">
        <v>109</v>
      </c>
      <c r="G25" s="1"/>
      <c r="H25" s="1"/>
      <c r="I25" s="1"/>
    </row>
    <row r="26" spans="1:10" ht="39.950000000000003" customHeight="1" x14ac:dyDescent="0.25">
      <c r="A26" s="1">
        <v>15</v>
      </c>
      <c r="B26" s="1" t="s">
        <v>73</v>
      </c>
      <c r="C26" s="1" t="s">
        <v>74</v>
      </c>
      <c r="D26" s="12">
        <v>22160</v>
      </c>
      <c r="E26" s="1"/>
      <c r="F26" s="1" t="s">
        <v>110</v>
      </c>
      <c r="G26" s="1"/>
      <c r="H26" s="1"/>
      <c r="I26" s="1"/>
    </row>
    <row r="27" spans="1:10" ht="39.950000000000003" customHeight="1" x14ac:dyDescent="0.25">
      <c r="A27" s="1">
        <v>16</v>
      </c>
      <c r="B27" s="1" t="s">
        <v>75</v>
      </c>
      <c r="C27" s="1" t="s">
        <v>76</v>
      </c>
      <c r="D27" s="12">
        <v>26838</v>
      </c>
      <c r="E27" s="1"/>
      <c r="F27" s="1" t="s">
        <v>111</v>
      </c>
      <c r="G27" s="1"/>
      <c r="H27" s="1"/>
      <c r="I27" s="1"/>
    </row>
    <row r="28" spans="1:10" ht="39.950000000000003" customHeight="1" x14ac:dyDescent="0.25">
      <c r="A28" s="1">
        <v>17</v>
      </c>
      <c r="B28" s="1" t="s">
        <v>77</v>
      </c>
      <c r="C28" s="1" t="s">
        <v>76</v>
      </c>
      <c r="D28" s="12">
        <v>39918</v>
      </c>
      <c r="E28" s="1"/>
      <c r="F28" s="1"/>
      <c r="G28" s="1"/>
      <c r="H28" s="1"/>
      <c r="I28" s="1"/>
    </row>
    <row r="29" spans="1:10" ht="39.950000000000003" customHeight="1" x14ac:dyDescent="0.25">
      <c r="A29" t="s">
        <v>5</v>
      </c>
      <c r="H29" s="5"/>
      <c r="I29" s="5"/>
    </row>
    <row r="30" spans="1:10" ht="14.25" customHeight="1" x14ac:dyDescent="0.25">
      <c r="A30" t="s">
        <v>10</v>
      </c>
      <c r="H30" s="5"/>
      <c r="I30" s="5"/>
    </row>
    <row r="31" spans="1:10" ht="15.75" customHeight="1" x14ac:dyDescent="0.25">
      <c r="A31" t="s">
        <v>11</v>
      </c>
      <c r="H31" s="5"/>
      <c r="I31" s="5"/>
    </row>
    <row r="32" spans="1:10" ht="18.75" x14ac:dyDescent="0.3">
      <c r="A32" s="3" t="s">
        <v>0</v>
      </c>
      <c r="B32" s="3" t="s">
        <v>1</v>
      </c>
      <c r="C32" s="3" t="s">
        <v>2</v>
      </c>
      <c r="D32" s="3" t="s">
        <v>9</v>
      </c>
      <c r="E32" s="3"/>
      <c r="F32" s="3" t="s">
        <v>6</v>
      </c>
      <c r="G32" s="3" t="s">
        <v>7</v>
      </c>
      <c r="H32" s="3" t="s">
        <v>7</v>
      </c>
      <c r="I32" s="3" t="s">
        <v>4</v>
      </c>
      <c r="J32" s="2"/>
    </row>
    <row r="33" spans="1:9" ht="35.1" customHeight="1" x14ac:dyDescent="0.25">
      <c r="A33" s="1">
        <v>18</v>
      </c>
      <c r="B33" s="1" t="s">
        <v>78</v>
      </c>
      <c r="C33" s="1" t="s">
        <v>79</v>
      </c>
      <c r="D33" s="12">
        <v>18156</v>
      </c>
      <c r="E33" s="5"/>
      <c r="F33" t="s">
        <v>112</v>
      </c>
      <c r="G33" s="1"/>
      <c r="H33" s="1"/>
      <c r="I33" s="1"/>
    </row>
    <row r="34" spans="1:9" ht="35.1" customHeight="1" x14ac:dyDescent="0.25">
      <c r="A34" s="1">
        <v>19</v>
      </c>
      <c r="B34" s="1" t="s">
        <v>64</v>
      </c>
      <c r="C34" s="1" t="s">
        <v>80</v>
      </c>
      <c r="D34" s="12">
        <v>24914</v>
      </c>
      <c r="E34" s="1"/>
      <c r="F34" s="1" t="s">
        <v>113</v>
      </c>
      <c r="G34" s="1"/>
      <c r="H34" s="1"/>
      <c r="I34" s="1"/>
    </row>
    <row r="35" spans="1:9" ht="35.1" customHeight="1" x14ac:dyDescent="0.25">
      <c r="A35" s="1">
        <v>20</v>
      </c>
      <c r="B35" s="1" t="s">
        <v>81</v>
      </c>
      <c r="C35" s="1" t="s">
        <v>82</v>
      </c>
      <c r="D35" s="1" t="s">
        <v>114</v>
      </c>
      <c r="E35" s="1"/>
      <c r="F35" s="1" t="s">
        <v>115</v>
      </c>
      <c r="G35" s="1"/>
      <c r="H35" s="1"/>
      <c r="I35" s="1"/>
    </row>
    <row r="36" spans="1:9" ht="35.1" customHeight="1" x14ac:dyDescent="0.25">
      <c r="A36" s="1">
        <v>21</v>
      </c>
      <c r="B36" s="1" t="s">
        <v>83</v>
      </c>
      <c r="C36" s="1" t="s">
        <v>84</v>
      </c>
      <c r="D36" s="12">
        <v>22827</v>
      </c>
      <c r="E36" s="1"/>
      <c r="F36" s="1" t="s">
        <v>116</v>
      </c>
      <c r="G36" s="1"/>
      <c r="H36" s="1"/>
      <c r="I36" s="1"/>
    </row>
    <row r="37" spans="1:9" ht="35.1" customHeight="1" x14ac:dyDescent="0.25">
      <c r="A37" s="1">
        <v>22</v>
      </c>
      <c r="B37" s="1" t="s">
        <v>71</v>
      </c>
      <c r="C37" s="1" t="s">
        <v>84</v>
      </c>
      <c r="D37" s="12">
        <v>22174</v>
      </c>
      <c r="E37" s="1"/>
      <c r="F37" s="1" t="s">
        <v>117</v>
      </c>
      <c r="G37" s="1"/>
      <c r="H37" s="1"/>
      <c r="I37" s="1"/>
    </row>
    <row r="38" spans="1:9" ht="35.1" customHeight="1" x14ac:dyDescent="0.25">
      <c r="A38" s="1">
        <v>23</v>
      </c>
      <c r="B38" s="1" t="s">
        <v>85</v>
      </c>
      <c r="C38" s="1" t="s">
        <v>86</v>
      </c>
      <c r="D38" s="12">
        <v>24519</v>
      </c>
      <c r="E38" s="1"/>
      <c r="F38" s="1" t="s">
        <v>118</v>
      </c>
      <c r="G38" s="1"/>
      <c r="H38" s="1"/>
      <c r="I38" s="1"/>
    </row>
    <row r="39" spans="1:9" ht="35.1" customHeight="1" x14ac:dyDescent="0.25">
      <c r="A39" s="1">
        <v>24</v>
      </c>
      <c r="B39" s="1" t="s">
        <v>17</v>
      </c>
      <c r="C39" s="1" t="s">
        <v>119</v>
      </c>
      <c r="D39" s="12">
        <v>27292</v>
      </c>
      <c r="E39" s="1"/>
      <c r="F39" s="1" t="s">
        <v>120</v>
      </c>
      <c r="G39" s="1"/>
      <c r="H39" s="1"/>
      <c r="I39" s="1"/>
    </row>
    <row r="40" spans="1:9" ht="35.1" customHeight="1" x14ac:dyDescent="0.25">
      <c r="A40" s="1">
        <v>25</v>
      </c>
      <c r="B40" s="1" t="s">
        <v>36</v>
      </c>
      <c r="C40" s="1" t="s">
        <v>37</v>
      </c>
      <c r="D40" s="1"/>
      <c r="E40" s="1"/>
      <c r="F40" s="1" t="s">
        <v>121</v>
      </c>
      <c r="G40" s="1"/>
      <c r="H40" s="1"/>
      <c r="I40" s="1"/>
    </row>
    <row r="41" spans="1:9" ht="35.1" customHeight="1" x14ac:dyDescent="0.25">
      <c r="A41" s="1">
        <v>26</v>
      </c>
      <c r="B41" s="1" t="s">
        <v>124</v>
      </c>
      <c r="C41" s="1" t="s">
        <v>122</v>
      </c>
      <c r="D41" s="12">
        <v>20905</v>
      </c>
      <c r="E41" s="1"/>
      <c r="F41" s="1" t="s">
        <v>123</v>
      </c>
      <c r="G41" s="1"/>
      <c r="H41" s="1"/>
      <c r="I41" s="1"/>
    </row>
    <row r="42" spans="1:9" ht="35.1" customHeight="1" x14ac:dyDescent="0.25">
      <c r="A42" s="1">
        <v>27</v>
      </c>
      <c r="B42" s="1"/>
      <c r="C42" s="1"/>
      <c r="D42" s="88"/>
      <c r="E42" s="1"/>
      <c r="F42" s="1"/>
      <c r="G42" s="1"/>
      <c r="H42" s="1"/>
      <c r="I42" s="1"/>
    </row>
    <row r="43" spans="1:9" ht="35.1" customHeight="1" x14ac:dyDescent="0.25">
      <c r="A43" s="1">
        <v>28</v>
      </c>
      <c r="B43" s="1"/>
      <c r="C43" s="1"/>
      <c r="D43" s="1"/>
      <c r="E43" s="1"/>
      <c r="F43" s="1"/>
      <c r="G43" s="1"/>
      <c r="H43" s="1"/>
      <c r="I43" s="1"/>
    </row>
    <row r="44" spans="1:9" ht="35.1" customHeight="1" x14ac:dyDescent="0.25">
      <c r="A44" s="1">
        <v>29</v>
      </c>
      <c r="B44" s="1"/>
      <c r="C44" s="1"/>
      <c r="D44" s="1"/>
      <c r="E44" s="1"/>
      <c r="F44" s="1"/>
      <c r="G44" s="1"/>
      <c r="H44" s="1"/>
      <c r="I44" s="1"/>
    </row>
    <row r="45" spans="1:9" ht="35.1" customHeight="1" x14ac:dyDescent="0.25">
      <c r="A45" s="1">
        <v>30</v>
      </c>
      <c r="B45" s="1"/>
      <c r="C45" s="1"/>
      <c r="D45" s="1"/>
      <c r="E45" s="1"/>
      <c r="F45" s="1"/>
      <c r="G45" s="1"/>
      <c r="H45" s="1"/>
      <c r="I45" s="1"/>
    </row>
    <row r="46" spans="1:9" ht="35.1" customHeight="1" x14ac:dyDescent="0.25">
      <c r="A46" s="1">
        <v>31</v>
      </c>
      <c r="B46" s="1"/>
      <c r="C46" s="1"/>
      <c r="D46" s="1"/>
      <c r="E46" s="1"/>
      <c r="F46" s="1"/>
      <c r="G46" s="1"/>
      <c r="H46" s="1"/>
      <c r="I46" s="1"/>
    </row>
    <row r="47" spans="1:9" ht="35.1" customHeight="1" x14ac:dyDescent="0.25">
      <c r="A47" s="1">
        <v>32</v>
      </c>
      <c r="B47" s="1"/>
      <c r="C47" s="1"/>
      <c r="D47" s="1"/>
      <c r="E47" s="1"/>
      <c r="F47" s="1"/>
      <c r="G47" s="1"/>
      <c r="H47" s="1"/>
      <c r="I47" s="1"/>
    </row>
    <row r="48" spans="1:9" ht="35.1" customHeight="1" x14ac:dyDescent="0.25">
      <c r="A48" s="1">
        <v>33</v>
      </c>
      <c r="B48" s="1"/>
      <c r="C48" s="1"/>
      <c r="D48" s="1"/>
      <c r="E48" s="1"/>
      <c r="F48" s="1"/>
      <c r="G48" s="1"/>
      <c r="H48" s="1"/>
      <c r="I48" s="1"/>
    </row>
    <row r="49" spans="1:9" ht="35.1" customHeight="1" x14ac:dyDescent="0.25">
      <c r="A49" s="1">
        <v>34</v>
      </c>
      <c r="B49" s="1"/>
      <c r="C49" s="1"/>
      <c r="D49" s="1"/>
      <c r="E49" s="1"/>
      <c r="F49" s="1"/>
      <c r="G49" s="1"/>
      <c r="H49" s="1"/>
      <c r="I49" s="1"/>
    </row>
    <row r="50" spans="1:9" ht="35.1" customHeight="1" x14ac:dyDescent="0.25">
      <c r="A50" s="4">
        <v>35</v>
      </c>
      <c r="B50" s="4"/>
      <c r="C50" s="4"/>
      <c r="D50" s="4"/>
      <c r="E50" s="4"/>
      <c r="F50" s="4"/>
      <c r="G50" s="4"/>
      <c r="H50" s="4"/>
      <c r="I50" s="4"/>
    </row>
    <row r="51" spans="1:9" s="5" customFormat="1" ht="39.950000000000003" customHeight="1" x14ac:dyDescent="0.25">
      <c r="A51" s="1">
        <v>36</v>
      </c>
      <c r="B51" s="1" t="s">
        <v>40</v>
      </c>
      <c r="C51" s="1"/>
      <c r="D51" s="1"/>
      <c r="E51" s="1"/>
      <c r="F51" s="1"/>
      <c r="G51" s="1"/>
      <c r="H51" s="1"/>
      <c r="I51" s="1"/>
    </row>
    <row r="52" spans="1:9" ht="23.25" customHeight="1" x14ac:dyDescent="0.3">
      <c r="A52" s="3" t="s">
        <v>0</v>
      </c>
      <c r="B52" s="3" t="s">
        <v>1</v>
      </c>
      <c r="C52" s="3" t="s">
        <v>2</v>
      </c>
      <c r="D52" s="3" t="s">
        <v>9</v>
      </c>
      <c r="E52" s="3"/>
      <c r="F52" s="3" t="s">
        <v>6</v>
      </c>
      <c r="G52" s="3" t="s">
        <v>7</v>
      </c>
      <c r="H52" s="3" t="s">
        <v>7</v>
      </c>
      <c r="I52" s="3" t="s">
        <v>4</v>
      </c>
    </row>
    <row r="53" spans="1:9" ht="39.950000000000003" customHeight="1" x14ac:dyDescent="0.25">
      <c r="A53" s="1">
        <v>37</v>
      </c>
      <c r="B53" s="1" t="s">
        <v>53</v>
      </c>
      <c r="C53" s="1" t="s">
        <v>54</v>
      </c>
      <c r="D53" s="1"/>
      <c r="E53" s="1"/>
      <c r="F53" s="1"/>
      <c r="G53" s="1"/>
      <c r="H53" s="1"/>
      <c r="I53" s="1"/>
    </row>
    <row r="54" spans="1:9" ht="39.950000000000003" customHeight="1" x14ac:dyDescent="0.25">
      <c r="A54" s="1">
        <v>38</v>
      </c>
      <c r="B54" s="1"/>
      <c r="C54" s="1"/>
      <c r="D54" s="1"/>
      <c r="E54" s="1"/>
      <c r="F54" s="1"/>
      <c r="G54" s="1"/>
      <c r="H54" s="1"/>
      <c r="I54" s="1"/>
    </row>
    <row r="55" spans="1:9" ht="39.950000000000003" customHeight="1" x14ac:dyDescent="0.25">
      <c r="A55" s="1">
        <v>39</v>
      </c>
      <c r="B55" s="1"/>
      <c r="C55" s="1"/>
      <c r="D55" s="1"/>
      <c r="E55" s="1"/>
      <c r="F55" s="1"/>
      <c r="G55" s="1"/>
      <c r="H55" s="1"/>
      <c r="I55" s="1"/>
    </row>
    <row r="56" spans="1:9" ht="39.950000000000003" customHeight="1" x14ac:dyDescent="0.25">
      <c r="A56" s="1">
        <v>40</v>
      </c>
      <c r="B56" s="1"/>
      <c r="C56" s="1"/>
      <c r="D56" s="1"/>
      <c r="E56" s="1"/>
      <c r="F56" s="1"/>
      <c r="G56" s="1"/>
      <c r="H56" s="1"/>
      <c r="I56" s="1"/>
    </row>
    <row r="57" spans="1:9" ht="39.950000000000003" customHeight="1" x14ac:dyDescent="0.25">
      <c r="A57" s="1">
        <v>41</v>
      </c>
      <c r="B57" s="1"/>
      <c r="C57" s="1"/>
      <c r="D57" s="1"/>
      <c r="E57" s="1"/>
      <c r="F57" s="1"/>
      <c r="G57" s="1"/>
      <c r="H57" s="1"/>
      <c r="I57" s="1"/>
    </row>
    <row r="58" spans="1:9" ht="39.950000000000003" customHeight="1" x14ac:dyDescent="0.25">
      <c r="A58" s="1">
        <v>42</v>
      </c>
      <c r="B58" s="1"/>
      <c r="C58" s="1"/>
      <c r="D58" s="1"/>
      <c r="E58" s="1"/>
      <c r="F58" s="1"/>
      <c r="G58" s="1"/>
      <c r="H58" s="1"/>
      <c r="I58" s="1"/>
    </row>
    <row r="59" spans="1:9" ht="39.950000000000003" customHeight="1" x14ac:dyDescent="0.25">
      <c r="A59" s="1">
        <v>43</v>
      </c>
      <c r="B59" s="1"/>
      <c r="C59" s="1"/>
      <c r="D59" s="1"/>
      <c r="E59" s="1"/>
      <c r="F59" s="1"/>
      <c r="G59" s="1"/>
      <c r="H59" s="1"/>
      <c r="I59" s="1"/>
    </row>
    <row r="60" spans="1:9" ht="39.950000000000003" customHeight="1" x14ac:dyDescent="0.25">
      <c r="A60" s="1">
        <v>44</v>
      </c>
      <c r="B60" s="1"/>
      <c r="C60" s="1"/>
      <c r="D60" s="1"/>
      <c r="E60" s="1"/>
      <c r="F60" s="1"/>
      <c r="G60" s="1"/>
      <c r="H60" s="1"/>
      <c r="I60" s="1"/>
    </row>
    <row r="61" spans="1:9" ht="39.950000000000003" customHeight="1" x14ac:dyDescent="0.25">
      <c r="A61" s="1">
        <v>45</v>
      </c>
      <c r="B61" s="1"/>
      <c r="C61" s="1"/>
      <c r="D61" s="1"/>
      <c r="E61" s="1"/>
      <c r="F61" s="1"/>
      <c r="G61" s="1"/>
      <c r="H61" s="1"/>
      <c r="I61" s="1"/>
    </row>
    <row r="62" spans="1:9" ht="39.950000000000003" customHeight="1" x14ac:dyDescent="0.25">
      <c r="A62" s="1">
        <v>46</v>
      </c>
      <c r="B62" s="1"/>
      <c r="C62" s="1"/>
      <c r="D62" s="1"/>
      <c r="E62" s="1"/>
      <c r="F62" s="1"/>
      <c r="G62" s="1"/>
      <c r="H62" s="1"/>
      <c r="I62" s="1"/>
    </row>
    <row r="63" spans="1:9" ht="39.950000000000003" customHeight="1" x14ac:dyDescent="0.25">
      <c r="A63" s="1">
        <v>47</v>
      </c>
      <c r="B63" s="1"/>
      <c r="C63" s="1"/>
      <c r="D63" s="1"/>
      <c r="E63" s="1"/>
      <c r="F63" s="1"/>
      <c r="G63" s="1"/>
      <c r="H63" s="1"/>
      <c r="I63" s="1"/>
    </row>
    <row r="64" spans="1:9" ht="39.950000000000003" customHeight="1" x14ac:dyDescent="0.25">
      <c r="A64" s="1">
        <v>48</v>
      </c>
      <c r="B64" s="1"/>
      <c r="C64" s="1"/>
      <c r="D64" s="1"/>
      <c r="E64" s="1"/>
      <c r="F64" s="1"/>
      <c r="G64" s="1"/>
      <c r="H64" s="1"/>
      <c r="I64" s="1"/>
    </row>
    <row r="65" spans="1:9" ht="39.950000000000003" customHeight="1" x14ac:dyDescent="0.25">
      <c r="A65" s="1">
        <v>49</v>
      </c>
      <c r="B65" s="1"/>
      <c r="C65" s="1"/>
      <c r="D65" s="1"/>
      <c r="E65" s="1"/>
      <c r="F65" s="1"/>
      <c r="G65" s="1"/>
      <c r="H65" s="1"/>
      <c r="I65" s="1"/>
    </row>
    <row r="66" spans="1:9" ht="39.950000000000003" customHeight="1" x14ac:dyDescent="0.25">
      <c r="A66" s="1">
        <v>50</v>
      </c>
      <c r="B66" s="1"/>
      <c r="C66" s="1"/>
      <c r="D66" s="1"/>
      <c r="E66" s="1"/>
      <c r="F66" s="1"/>
      <c r="G66" s="1"/>
      <c r="H66" s="1"/>
      <c r="I66" s="1"/>
    </row>
    <row r="67" spans="1:9" ht="39.950000000000003" customHeight="1" x14ac:dyDescent="0.25">
      <c r="A67" s="1">
        <v>51</v>
      </c>
      <c r="B67" s="1"/>
      <c r="C67" s="1"/>
      <c r="D67" s="1"/>
      <c r="E67" s="1"/>
      <c r="F67" s="1"/>
      <c r="G67" s="1"/>
      <c r="H67" s="1"/>
      <c r="I67" s="1"/>
    </row>
    <row r="68" spans="1:9" ht="39.950000000000003" customHeight="1" x14ac:dyDescent="0.25">
      <c r="A68" s="1">
        <v>52</v>
      </c>
      <c r="B68" s="1"/>
      <c r="C68" s="1"/>
      <c r="D68" s="1"/>
      <c r="E68" s="1"/>
      <c r="F68" s="1"/>
      <c r="G68" s="1"/>
      <c r="H68" s="1"/>
      <c r="I68" s="1"/>
    </row>
    <row r="69" spans="1:9" ht="39.950000000000003" customHeight="1" x14ac:dyDescent="0.25">
      <c r="A69" s="1">
        <v>53</v>
      </c>
      <c r="B69" s="1"/>
      <c r="C69" s="1"/>
      <c r="D69" s="1"/>
      <c r="E69" s="1"/>
      <c r="F69" s="1"/>
      <c r="G69" s="1"/>
      <c r="H69" s="1"/>
      <c r="I69" s="1"/>
    </row>
    <row r="70" spans="1:9" ht="39.950000000000003" customHeight="1" x14ac:dyDescent="0.25">
      <c r="A70" s="1">
        <v>54</v>
      </c>
      <c r="B70" s="1"/>
      <c r="C70" s="1"/>
      <c r="D70" s="1"/>
      <c r="E70" s="1"/>
      <c r="F70" s="1"/>
      <c r="G70" s="1"/>
      <c r="H70" s="1"/>
      <c r="I70" s="1"/>
    </row>
    <row r="71" spans="1:9" ht="39.950000000000003" customHeight="1" x14ac:dyDescent="0.25">
      <c r="A71" s="1">
        <v>55</v>
      </c>
      <c r="B71" s="1"/>
      <c r="C71" s="1"/>
      <c r="D71" s="1"/>
      <c r="E71" s="1"/>
      <c r="F71" s="1"/>
      <c r="G71" s="1"/>
      <c r="H71" s="1"/>
      <c r="I71" s="1"/>
    </row>
    <row r="72" spans="1:9" ht="39.950000000000003" customHeight="1" x14ac:dyDescent="0.25">
      <c r="A72" s="1">
        <v>56</v>
      </c>
      <c r="B72" s="1"/>
      <c r="C72" s="1"/>
      <c r="D72" s="1"/>
      <c r="E72" s="1"/>
      <c r="F72" s="1"/>
      <c r="G72" s="1"/>
      <c r="H72" s="1"/>
      <c r="I72" s="1"/>
    </row>
    <row r="73" spans="1:9" ht="39.950000000000003" customHeight="1" x14ac:dyDescent="0.25">
      <c r="A73" s="1">
        <v>57</v>
      </c>
      <c r="B73" s="1"/>
      <c r="C73" s="1"/>
      <c r="D73" s="1"/>
      <c r="E73" s="1"/>
      <c r="F73" s="1"/>
      <c r="G73" s="1"/>
      <c r="H73" s="1"/>
      <c r="I73" s="1"/>
    </row>
    <row r="74" spans="1:9" ht="39.950000000000003" customHeight="1" x14ac:dyDescent="0.25">
      <c r="A74" s="1">
        <v>58</v>
      </c>
      <c r="B74" s="1"/>
      <c r="C74" s="1"/>
      <c r="D74" s="1"/>
      <c r="E74" s="1"/>
      <c r="F74" s="1"/>
      <c r="G74" s="1"/>
      <c r="H74" s="1"/>
      <c r="I74" s="1"/>
    </row>
    <row r="75" spans="1:9" ht="39.950000000000003" customHeight="1" x14ac:dyDescent="0.25">
      <c r="A75" s="1">
        <v>59</v>
      </c>
      <c r="B75" s="1"/>
      <c r="C75" s="1"/>
      <c r="D75" s="1"/>
      <c r="E75" s="1"/>
      <c r="F75" s="1"/>
      <c r="G75" s="1"/>
      <c r="H75" s="1"/>
      <c r="I75" s="1"/>
    </row>
    <row r="76" spans="1:9" ht="39.950000000000003" customHeight="1" x14ac:dyDescent="0.25">
      <c r="A76" s="1">
        <v>60</v>
      </c>
      <c r="B76" s="1"/>
      <c r="C76" s="1"/>
      <c r="D76" s="1"/>
      <c r="E76" s="1"/>
      <c r="F76" s="1"/>
      <c r="G76" s="1"/>
      <c r="H76" s="1"/>
      <c r="I76" s="1"/>
    </row>
    <row r="77" spans="1:9" ht="39.950000000000003" customHeight="1" x14ac:dyDescent="0.25">
      <c r="A77" s="1">
        <v>61</v>
      </c>
      <c r="B77" s="1"/>
      <c r="C77" s="1"/>
      <c r="D77" s="1"/>
      <c r="E77" s="1"/>
      <c r="F77" s="1"/>
      <c r="G77" s="1"/>
      <c r="H77" s="1"/>
      <c r="I77" s="1"/>
    </row>
    <row r="78" spans="1:9" ht="39.950000000000003" customHeight="1" x14ac:dyDescent="0.25">
      <c r="A78" s="1">
        <v>62</v>
      </c>
      <c r="B78" s="1"/>
      <c r="C78" s="1"/>
      <c r="D78" s="1"/>
      <c r="E78" s="1"/>
      <c r="F78" s="1"/>
      <c r="G78" s="1"/>
      <c r="H78" s="1"/>
      <c r="I78" s="1"/>
    </row>
    <row r="79" spans="1:9" ht="39.950000000000003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39.950000000000003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39.950000000000003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39.950000000000003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39.950000000000003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39.950000000000003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39.950000000000003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39.950000000000003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39.950000000000003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39.950000000000003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39.950000000000003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</sheetData>
  <pageMargins left="0.7" right="0.7" top="0.78740157499999996" bottom="0.78740157499999996" header="0.3" footer="0.3"/>
  <pageSetup paperSize="9" scale="58" orientation="landscape" horizontalDpi="360" verticalDpi="360" r:id="rId1"/>
  <rowBreaks count="2" manualBreakCount="2">
    <brk id="28" max="11" man="1"/>
    <brk id="51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9"/>
  <sheetViews>
    <sheetView topLeftCell="D16" zoomScale="145" zoomScaleNormal="145" workbookViewId="0">
      <selection activeCell="I30" sqref="I30"/>
    </sheetView>
  </sheetViews>
  <sheetFormatPr defaultRowHeight="15" x14ac:dyDescent="0.25"/>
  <cols>
    <col min="1" max="1" width="4.85546875" customWidth="1"/>
    <col min="3" max="3" width="19.140625" customWidth="1"/>
    <col min="4" max="4" width="12" customWidth="1"/>
    <col min="6" max="6" width="5.85546875" customWidth="1"/>
    <col min="8" max="8" width="6.28515625" customWidth="1"/>
    <col min="9" max="9" width="7.7109375" customWidth="1"/>
    <col min="10" max="10" width="5.85546875" customWidth="1"/>
    <col min="11" max="11" width="7.42578125" customWidth="1"/>
    <col min="12" max="12" width="5.85546875" customWidth="1"/>
    <col min="13" max="13" width="7.42578125" customWidth="1"/>
  </cols>
  <sheetData>
    <row r="1" spans="1:255" s="6" customFormat="1" ht="24.75" x14ac:dyDescent="0.3">
      <c r="A1" s="13" t="s">
        <v>20</v>
      </c>
      <c r="G1" s="7"/>
      <c r="H1" s="7"/>
      <c r="I1" s="7"/>
      <c r="M1" s="14"/>
      <c r="O1" s="15"/>
    </row>
    <row r="2" spans="1:255" s="6" customFormat="1" ht="18" x14ac:dyDescent="0.25">
      <c r="A2" s="16" t="s">
        <v>21</v>
      </c>
      <c r="B2" s="16"/>
      <c r="C2" s="16"/>
      <c r="G2" s="7"/>
      <c r="H2" s="7"/>
      <c r="I2" s="7"/>
      <c r="M2" s="14"/>
      <c r="O2" s="15"/>
    </row>
    <row r="3" spans="1:255" s="6" customFormat="1" ht="24.75" x14ac:dyDescent="0.3">
      <c r="A3" s="13" t="s">
        <v>22</v>
      </c>
      <c r="C3" s="13"/>
      <c r="F3" s="13"/>
      <c r="H3" s="13"/>
      <c r="J3" s="13"/>
      <c r="L3" s="13"/>
      <c r="M3" s="13"/>
      <c r="O3" s="13"/>
      <c r="Q3" s="13"/>
      <c r="S3" s="13"/>
      <c r="U3" s="13"/>
      <c r="W3" s="13"/>
      <c r="Y3" s="13"/>
      <c r="AA3" s="13"/>
      <c r="AC3" s="13"/>
      <c r="AE3" s="13"/>
      <c r="AG3" s="13"/>
      <c r="AI3" s="13"/>
      <c r="AK3" s="13"/>
      <c r="AM3" s="13"/>
      <c r="AO3" s="13"/>
      <c r="AQ3" s="13"/>
      <c r="AS3" s="13"/>
      <c r="AU3" s="13"/>
      <c r="AW3" s="13"/>
      <c r="AY3" s="13"/>
      <c r="BA3" s="13"/>
      <c r="BC3" s="13"/>
      <c r="BE3" s="13"/>
      <c r="BG3" s="13"/>
      <c r="BI3" s="13"/>
      <c r="BK3" s="13"/>
      <c r="BM3" s="13"/>
      <c r="BO3" s="13"/>
      <c r="BQ3" s="13"/>
      <c r="BS3" s="13"/>
      <c r="BU3" s="13"/>
      <c r="BW3" s="13"/>
      <c r="BY3" s="13"/>
      <c r="CA3" s="13"/>
      <c r="CC3" s="13"/>
      <c r="CE3" s="13"/>
      <c r="CG3" s="13"/>
      <c r="CI3" s="13"/>
      <c r="CK3" s="13"/>
      <c r="CM3" s="13"/>
      <c r="CO3" s="13"/>
      <c r="CQ3" s="13"/>
      <c r="CS3" s="13"/>
      <c r="CU3" s="13"/>
      <c r="CW3" s="13"/>
      <c r="CY3" s="13"/>
      <c r="DA3" s="13"/>
      <c r="DC3" s="13"/>
      <c r="DE3" s="13"/>
      <c r="DG3" s="13"/>
      <c r="DI3" s="13"/>
      <c r="DK3" s="13"/>
      <c r="DM3" s="13"/>
      <c r="DO3" s="13"/>
      <c r="DQ3" s="13"/>
      <c r="DS3" s="13"/>
      <c r="DU3" s="13"/>
      <c r="DW3" s="13"/>
      <c r="DY3" s="13"/>
      <c r="EA3" s="13"/>
      <c r="EC3" s="13"/>
      <c r="EE3" s="13"/>
      <c r="EG3" s="13"/>
      <c r="EI3" s="13"/>
      <c r="EK3" s="13"/>
      <c r="EM3" s="13"/>
      <c r="EO3" s="13"/>
      <c r="EQ3" s="13"/>
      <c r="ES3" s="13"/>
      <c r="EU3" s="13"/>
      <c r="EW3" s="13"/>
      <c r="EY3" s="13"/>
      <c r="FA3" s="13"/>
      <c r="FC3" s="13"/>
      <c r="FE3" s="13"/>
      <c r="FG3" s="13"/>
      <c r="FI3" s="13"/>
      <c r="FK3" s="13"/>
      <c r="FM3" s="13"/>
      <c r="FO3" s="13"/>
      <c r="FQ3" s="13"/>
      <c r="FS3" s="13"/>
      <c r="FU3" s="13"/>
      <c r="FW3" s="13"/>
      <c r="FY3" s="13"/>
      <c r="GA3" s="13"/>
      <c r="GC3" s="13"/>
      <c r="GE3" s="13"/>
      <c r="GG3" s="13"/>
      <c r="GI3" s="13"/>
      <c r="GK3" s="13"/>
      <c r="GM3" s="13"/>
      <c r="GO3" s="13"/>
      <c r="GQ3" s="13"/>
      <c r="GS3" s="13"/>
      <c r="GU3" s="13"/>
      <c r="GW3" s="13"/>
      <c r="GY3" s="13"/>
      <c r="HA3" s="13"/>
      <c r="HC3" s="13"/>
      <c r="HE3" s="13"/>
      <c r="HG3" s="13"/>
      <c r="HI3" s="13"/>
      <c r="HK3" s="13"/>
      <c r="HM3" s="13"/>
      <c r="HO3" s="13"/>
      <c r="HQ3" s="13"/>
      <c r="HS3" s="13"/>
      <c r="HU3" s="13"/>
      <c r="HW3" s="13"/>
      <c r="HY3" s="13"/>
      <c r="IA3" s="13"/>
      <c r="IC3" s="13"/>
      <c r="IE3" s="13"/>
      <c r="IG3" s="13"/>
      <c r="II3" s="13"/>
      <c r="IK3" s="13"/>
      <c r="IM3" s="13"/>
      <c r="IO3" s="13"/>
      <c r="IQ3" s="13"/>
      <c r="IS3" s="13"/>
      <c r="IU3" s="13"/>
    </row>
    <row r="4" spans="1:255" s="6" customFormat="1" ht="18" x14ac:dyDescent="0.25">
      <c r="A4" s="16"/>
      <c r="D4" s="17" t="s">
        <v>23</v>
      </c>
      <c r="E4" s="17"/>
      <c r="F4" s="17"/>
      <c r="G4" s="18"/>
      <c r="H4" s="7"/>
      <c r="I4" s="7"/>
      <c r="M4" s="14"/>
      <c r="O4" s="15"/>
    </row>
    <row r="5" spans="1:255" ht="22.5" x14ac:dyDescent="0.3">
      <c r="A5" s="19"/>
      <c r="B5" s="20"/>
      <c r="C5" s="20"/>
      <c r="D5" s="20"/>
      <c r="E5" s="20"/>
      <c r="F5" s="20"/>
      <c r="G5" s="21"/>
      <c r="H5" s="21" t="s">
        <v>24</v>
      </c>
      <c r="I5" s="21"/>
      <c r="M5" s="22"/>
      <c r="O5" s="23"/>
    </row>
    <row r="6" spans="1:255" ht="22.5" x14ac:dyDescent="0.3">
      <c r="A6" s="19"/>
      <c r="B6" s="20"/>
      <c r="C6" s="20"/>
      <c r="D6" s="20"/>
      <c r="E6" s="20"/>
      <c r="F6" s="20"/>
      <c r="G6" s="21"/>
      <c r="H6" s="21"/>
      <c r="I6" s="21"/>
      <c r="M6" s="22"/>
      <c r="O6" s="23"/>
    </row>
    <row r="7" spans="1:255" ht="22.5" x14ac:dyDescent="0.3">
      <c r="A7" s="19"/>
      <c r="B7" s="20"/>
      <c r="C7" s="20"/>
      <c r="D7" s="20"/>
      <c r="E7" s="20"/>
      <c r="F7" s="20"/>
      <c r="G7" s="21"/>
      <c r="H7" s="21"/>
      <c r="I7" s="21"/>
      <c r="M7" s="22"/>
      <c r="O7" s="23"/>
    </row>
    <row r="8" spans="1:255" ht="22.5" x14ac:dyDescent="0.3">
      <c r="A8" s="19"/>
      <c r="B8" s="20"/>
      <c r="C8" s="20"/>
      <c r="D8" s="20"/>
      <c r="E8" s="20"/>
      <c r="F8" s="20"/>
      <c r="G8" s="21"/>
      <c r="H8" s="21"/>
      <c r="I8" s="21"/>
      <c r="M8" s="22"/>
      <c r="O8" s="23"/>
    </row>
    <row r="10" spans="1:255" ht="31.5" x14ac:dyDescent="0.25">
      <c r="A10" s="24" t="s">
        <v>25</v>
      </c>
      <c r="B10" s="24" t="s">
        <v>2</v>
      </c>
      <c r="C10" s="24" t="s">
        <v>1</v>
      </c>
      <c r="D10" s="24" t="s">
        <v>26</v>
      </c>
      <c r="E10" s="24" t="s">
        <v>3</v>
      </c>
      <c r="F10" s="24" t="s">
        <v>27</v>
      </c>
      <c r="G10" s="25" t="s">
        <v>28</v>
      </c>
      <c r="H10" s="25" t="s">
        <v>29</v>
      </c>
      <c r="I10" s="25" t="s">
        <v>30</v>
      </c>
      <c r="J10" s="25" t="s">
        <v>31</v>
      </c>
      <c r="K10" s="25" t="s">
        <v>32</v>
      </c>
      <c r="L10" s="25" t="s">
        <v>33</v>
      </c>
      <c r="M10" s="26" t="s">
        <v>34</v>
      </c>
      <c r="N10" s="27" t="s">
        <v>35</v>
      </c>
    </row>
    <row r="11" spans="1:255" x14ac:dyDescent="0.25">
      <c r="G11" s="28"/>
      <c r="H11" s="28"/>
      <c r="I11" s="28"/>
      <c r="J11" s="28"/>
      <c r="K11" s="28"/>
      <c r="L11" s="28"/>
      <c r="M11" s="22"/>
      <c r="N11" s="29"/>
    </row>
    <row r="12" spans="1:255" ht="15.75" x14ac:dyDescent="0.25">
      <c r="A12" s="1"/>
      <c r="B12" s="1" t="s">
        <v>17</v>
      </c>
      <c r="C12" s="1" t="s">
        <v>18</v>
      </c>
      <c r="D12" s="12">
        <f>start!D12</f>
        <v>18819</v>
      </c>
      <c r="E12" s="24" t="s">
        <v>19</v>
      </c>
      <c r="F12" s="1"/>
      <c r="G12" s="77">
        <f>počty!O4</f>
        <v>125</v>
      </c>
      <c r="H12" s="31">
        <f t="shared" ref="H12:H49" si="0">RANK(G12,$G$4:$G$49,0)</f>
        <v>19</v>
      </c>
      <c r="I12" s="80">
        <f>počty!AC4</f>
        <v>129</v>
      </c>
      <c r="J12" s="31">
        <f t="shared" ref="J12:J49" si="1">RANK(I12,$I$4:$I$49,0)</f>
        <v>19</v>
      </c>
      <c r="K12" s="30">
        <v>0</v>
      </c>
      <c r="L12" s="31">
        <f t="shared" ref="L12:L49" si="2">RANK(K12,$K$4:$K$49,0)</f>
        <v>1</v>
      </c>
      <c r="M12" s="31">
        <f>SUM(G12+I12+K12)</f>
        <v>254</v>
      </c>
      <c r="N12" s="32">
        <f t="shared" ref="N12:N49" si="3">RANK(M12,$M$4:$M$49,0)</f>
        <v>18</v>
      </c>
    </row>
    <row r="13" spans="1:255" ht="15.75" x14ac:dyDescent="0.25">
      <c r="A13" s="1"/>
      <c r="B13" s="1" t="str">
        <f>start!B13</f>
        <v>Dimitrij</v>
      </c>
      <c r="C13" s="1" t="str">
        <f>start!C13</f>
        <v>Hálkov</v>
      </c>
      <c r="D13" s="12">
        <f>start!D13</f>
        <v>16245</v>
      </c>
      <c r="E13" s="24" t="str">
        <f>start!E13</f>
        <v>KVZ</v>
      </c>
      <c r="F13" s="1"/>
      <c r="G13" s="77">
        <f>počty!O5</f>
        <v>99</v>
      </c>
      <c r="H13" s="31">
        <f t="shared" si="0"/>
        <v>25</v>
      </c>
      <c r="I13" s="80">
        <f>počty!AC5</f>
        <v>133</v>
      </c>
      <c r="J13" s="31">
        <f t="shared" si="1"/>
        <v>15</v>
      </c>
      <c r="K13" s="30">
        <v>0</v>
      </c>
      <c r="L13" s="31">
        <f t="shared" si="2"/>
        <v>1</v>
      </c>
      <c r="M13" s="31">
        <f t="shared" ref="M13:M49" si="4">SUM(G13+I13+K13)</f>
        <v>232</v>
      </c>
      <c r="N13" s="32">
        <f t="shared" si="3"/>
        <v>23</v>
      </c>
    </row>
    <row r="14" spans="1:255" ht="15.75" x14ac:dyDescent="0.25">
      <c r="A14" s="1"/>
      <c r="B14" s="1" t="str">
        <f>start!B14</f>
        <v>Miroslav</v>
      </c>
      <c r="C14" s="1" t="str">
        <f>start!C14</f>
        <v>Peiker</v>
      </c>
      <c r="D14" s="12">
        <f>start!D14</f>
        <v>20107</v>
      </c>
      <c r="E14" s="24" t="str">
        <f>start!E14</f>
        <v>Neratovice</v>
      </c>
      <c r="F14" s="1"/>
      <c r="G14" s="77">
        <f>počty!O6</f>
        <v>140</v>
      </c>
      <c r="H14" s="31">
        <f t="shared" si="0"/>
        <v>5</v>
      </c>
      <c r="I14" s="80">
        <f>počty!AC6</f>
        <v>136</v>
      </c>
      <c r="J14" s="31">
        <f t="shared" si="1"/>
        <v>13</v>
      </c>
      <c r="K14" s="30">
        <v>0</v>
      </c>
      <c r="L14" s="31">
        <f t="shared" si="2"/>
        <v>1</v>
      </c>
      <c r="M14" s="31">
        <f t="shared" si="4"/>
        <v>276</v>
      </c>
      <c r="N14" s="32">
        <f t="shared" si="3"/>
        <v>7</v>
      </c>
    </row>
    <row r="15" spans="1:255" ht="15.75" x14ac:dyDescent="0.25">
      <c r="A15" s="1"/>
      <c r="B15" s="1" t="str">
        <f>start!B15</f>
        <v>Josef</v>
      </c>
      <c r="C15" s="1" t="str">
        <f>start!C15</f>
        <v>Peiker</v>
      </c>
      <c r="D15" s="12">
        <f>start!D15</f>
        <v>17245</v>
      </c>
      <c r="E15" s="24" t="str">
        <f>start!E15</f>
        <v>Neratovice</v>
      </c>
      <c r="F15" s="1"/>
      <c r="G15" s="77">
        <f>počty!O7</f>
        <v>132</v>
      </c>
      <c r="H15" s="31">
        <f t="shared" si="0"/>
        <v>12</v>
      </c>
      <c r="I15" s="80">
        <f>počty!AC7</f>
        <v>142</v>
      </c>
      <c r="J15" s="31">
        <f t="shared" si="1"/>
        <v>6</v>
      </c>
      <c r="K15" s="30">
        <v>0</v>
      </c>
      <c r="L15" s="31">
        <f t="shared" si="2"/>
        <v>1</v>
      </c>
      <c r="M15" s="31">
        <f t="shared" si="4"/>
        <v>274</v>
      </c>
      <c r="N15" s="32">
        <f t="shared" si="3"/>
        <v>10</v>
      </c>
    </row>
    <row r="16" spans="1:255" ht="15.75" x14ac:dyDescent="0.25">
      <c r="A16" s="1"/>
      <c r="B16" s="1" t="str">
        <f>start!B16</f>
        <v xml:space="preserve">Stanislav </v>
      </c>
      <c r="C16" s="1" t="str">
        <f>start!C16</f>
        <v>Voříšek</v>
      </c>
      <c r="D16" s="12">
        <f>start!D16</f>
        <v>23611</v>
      </c>
      <c r="E16" s="24" t="str">
        <f>start!E16</f>
        <v>ČMSJ</v>
      </c>
      <c r="F16" s="1"/>
      <c r="G16" s="77">
        <f>počty!O8</f>
        <v>138</v>
      </c>
      <c r="H16" s="31">
        <f t="shared" si="0"/>
        <v>9</v>
      </c>
      <c r="I16" s="80">
        <f>počty!AC8</f>
        <v>143</v>
      </c>
      <c r="J16" s="31">
        <f t="shared" si="1"/>
        <v>5</v>
      </c>
      <c r="K16" s="30">
        <v>0</v>
      </c>
      <c r="L16" s="31">
        <f t="shared" si="2"/>
        <v>1</v>
      </c>
      <c r="M16" s="31">
        <f t="shared" si="4"/>
        <v>281</v>
      </c>
      <c r="N16" s="32">
        <f t="shared" si="3"/>
        <v>4</v>
      </c>
    </row>
    <row r="17" spans="1:14" ht="15.75" x14ac:dyDescent="0.25">
      <c r="A17" s="1"/>
      <c r="B17" s="1" t="str">
        <f>start!B17</f>
        <v>Karel</v>
      </c>
      <c r="C17" s="1" t="str">
        <f>start!C17</f>
        <v>Šmíd</v>
      </c>
      <c r="D17" s="12">
        <f>start!D17</f>
        <v>21416</v>
      </c>
      <c r="E17" s="24" t="str">
        <f>start!E17</f>
        <v>ČMSJ</v>
      </c>
      <c r="F17" s="1"/>
      <c r="G17" s="77">
        <f>počty!O9</f>
        <v>139</v>
      </c>
      <c r="H17" s="31">
        <f t="shared" si="0"/>
        <v>7</v>
      </c>
      <c r="I17" s="80">
        <f>počty!AC9</f>
        <v>140</v>
      </c>
      <c r="J17" s="31">
        <f t="shared" si="1"/>
        <v>11</v>
      </c>
      <c r="K17" s="30">
        <v>0</v>
      </c>
      <c r="L17" s="31">
        <f t="shared" si="2"/>
        <v>1</v>
      </c>
      <c r="M17" s="31">
        <f t="shared" si="4"/>
        <v>279</v>
      </c>
      <c r="N17" s="32">
        <f t="shared" si="3"/>
        <v>5</v>
      </c>
    </row>
    <row r="18" spans="1:14" ht="15.75" x14ac:dyDescent="0.25">
      <c r="A18" s="1"/>
      <c r="B18" s="1" t="str">
        <f>start!B18</f>
        <v>Viktor</v>
      </c>
      <c r="C18" s="1" t="str">
        <f>start!C18</f>
        <v>Jansa</v>
      </c>
      <c r="D18" s="12">
        <f>start!D18</f>
        <v>19991</v>
      </c>
      <c r="E18" s="24" t="str">
        <f>start!E18</f>
        <v>ČMSJ</v>
      </c>
      <c r="F18" s="1"/>
      <c r="G18" s="77">
        <f>počty!O10</f>
        <v>92</v>
      </c>
      <c r="H18" s="31">
        <f t="shared" si="0"/>
        <v>26</v>
      </c>
      <c r="I18" s="80">
        <f>počty!AC10</f>
        <v>128</v>
      </c>
      <c r="J18" s="31">
        <f t="shared" si="1"/>
        <v>20</v>
      </c>
      <c r="K18" s="30">
        <v>0</v>
      </c>
      <c r="L18" s="31">
        <f t="shared" si="2"/>
        <v>1</v>
      </c>
      <c r="M18" s="31">
        <f t="shared" si="4"/>
        <v>220</v>
      </c>
      <c r="N18" s="32">
        <f t="shared" si="3"/>
        <v>25</v>
      </c>
    </row>
    <row r="19" spans="1:14" ht="15.75" x14ac:dyDescent="0.25">
      <c r="A19" s="1"/>
      <c r="B19" s="1" t="str">
        <f>start!B19</f>
        <v>Ruda</v>
      </c>
      <c r="C19" s="1" t="str">
        <f>start!C19</f>
        <v>Trojan</v>
      </c>
      <c r="D19" s="12">
        <f>start!D19</f>
        <v>19109</v>
      </c>
      <c r="E19" s="24" t="str">
        <f>start!E19</f>
        <v>Suchdol</v>
      </c>
      <c r="F19" s="1"/>
      <c r="G19" s="77">
        <f>počty!O11</f>
        <v>143</v>
      </c>
      <c r="H19" s="31">
        <f t="shared" si="0"/>
        <v>1</v>
      </c>
      <c r="I19" s="80">
        <f>počty!AC11</f>
        <v>148</v>
      </c>
      <c r="J19" s="31">
        <f t="shared" si="1"/>
        <v>1</v>
      </c>
      <c r="K19" s="30">
        <v>0</v>
      </c>
      <c r="L19" s="31">
        <f t="shared" si="2"/>
        <v>1</v>
      </c>
      <c r="M19" s="31">
        <f t="shared" si="4"/>
        <v>291</v>
      </c>
      <c r="N19" s="32">
        <f t="shared" si="3"/>
        <v>1</v>
      </c>
    </row>
    <row r="20" spans="1:14" ht="15.75" x14ac:dyDescent="0.25">
      <c r="A20" s="1"/>
      <c r="B20" s="1" t="str">
        <f>start!B20</f>
        <v>Jozef</v>
      </c>
      <c r="C20" s="1" t="str">
        <f>start!C20</f>
        <v>Koval</v>
      </c>
      <c r="D20" s="12">
        <f>start!D20</f>
        <v>19437</v>
      </c>
      <c r="E20" s="24">
        <f>start!E20</f>
        <v>0</v>
      </c>
      <c r="F20" s="1"/>
      <c r="G20" s="77">
        <f>počty!O12</f>
        <v>121</v>
      </c>
      <c r="H20" s="31">
        <f t="shared" si="0"/>
        <v>22</v>
      </c>
      <c r="I20" s="80">
        <f>počty!AC12</f>
        <v>133</v>
      </c>
      <c r="J20" s="31">
        <f t="shared" si="1"/>
        <v>15</v>
      </c>
      <c r="K20" s="30">
        <v>0</v>
      </c>
      <c r="L20" s="31">
        <f t="shared" si="2"/>
        <v>1</v>
      </c>
      <c r="M20" s="31">
        <f t="shared" si="4"/>
        <v>254</v>
      </c>
      <c r="N20" s="32">
        <f t="shared" si="3"/>
        <v>18</v>
      </c>
    </row>
    <row r="21" spans="1:14" ht="15.75" x14ac:dyDescent="0.25">
      <c r="A21" s="1"/>
      <c r="B21" s="1" t="str">
        <f>start!B21</f>
        <v>Radek</v>
      </c>
      <c r="C21" s="1" t="str">
        <f>start!C21</f>
        <v>Ullmann</v>
      </c>
      <c r="D21" s="12">
        <f>start!D21</f>
        <v>28937</v>
      </c>
      <c r="E21" s="24">
        <f>start!E21</f>
        <v>0</v>
      </c>
      <c r="F21" s="1"/>
      <c r="G21" s="77">
        <f>počty!O13</f>
        <v>143</v>
      </c>
      <c r="H21" s="31">
        <f t="shared" si="0"/>
        <v>1</v>
      </c>
      <c r="I21" s="80">
        <f>počty!AC13</f>
        <v>146</v>
      </c>
      <c r="J21" s="31">
        <f t="shared" si="1"/>
        <v>2</v>
      </c>
      <c r="K21" s="30">
        <v>0</v>
      </c>
      <c r="L21" s="31">
        <f t="shared" si="2"/>
        <v>1</v>
      </c>
      <c r="M21" s="31">
        <f t="shared" si="4"/>
        <v>289</v>
      </c>
      <c r="N21" s="32">
        <f t="shared" si="3"/>
        <v>2</v>
      </c>
    </row>
    <row r="22" spans="1:14" ht="15.75" x14ac:dyDescent="0.25">
      <c r="A22" s="1"/>
      <c r="B22" s="1" t="str">
        <f>start!B22</f>
        <v xml:space="preserve">Miroslav </v>
      </c>
      <c r="C22" s="1" t="str">
        <f>start!C22</f>
        <v>Matějka</v>
      </c>
      <c r="D22" s="12">
        <f>start!D22</f>
        <v>28205</v>
      </c>
      <c r="E22" s="24" t="str">
        <f>start!E22</f>
        <v>Beroun</v>
      </c>
      <c r="F22" s="1"/>
      <c r="G22" s="77">
        <f>počty!O14</f>
        <v>142</v>
      </c>
      <c r="H22" s="31">
        <f t="shared" si="0"/>
        <v>3</v>
      </c>
      <c r="I22" s="80">
        <f>počty!AC14</f>
        <v>136</v>
      </c>
      <c r="J22" s="31">
        <f t="shared" si="1"/>
        <v>13</v>
      </c>
      <c r="K22" s="30">
        <v>0</v>
      </c>
      <c r="L22" s="31">
        <f t="shared" si="2"/>
        <v>1</v>
      </c>
      <c r="M22" s="31">
        <f t="shared" si="4"/>
        <v>278</v>
      </c>
      <c r="N22" s="32">
        <f t="shared" si="3"/>
        <v>6</v>
      </c>
    </row>
    <row r="23" spans="1:14" ht="15.75" x14ac:dyDescent="0.25">
      <c r="A23" s="1"/>
      <c r="B23" s="1" t="str">
        <f>start!B23</f>
        <v>Pavel</v>
      </c>
      <c r="C23" s="1" t="str">
        <f>start!C23</f>
        <v>Augusta</v>
      </c>
      <c r="D23" s="12">
        <f>start!D27</f>
        <v>26838</v>
      </c>
      <c r="E23" s="24">
        <f>start!E27</f>
        <v>0</v>
      </c>
      <c r="F23" s="1"/>
      <c r="G23" s="77">
        <f>počty!O15</f>
        <v>132</v>
      </c>
      <c r="H23" s="31">
        <f t="shared" si="0"/>
        <v>12</v>
      </c>
      <c r="I23" s="80">
        <f>počty!AC15</f>
        <v>141</v>
      </c>
      <c r="J23" s="31">
        <f t="shared" si="1"/>
        <v>8</v>
      </c>
      <c r="K23" s="30">
        <v>0</v>
      </c>
      <c r="L23" s="31">
        <f t="shared" si="2"/>
        <v>1</v>
      </c>
      <c r="M23" s="31">
        <f t="shared" si="4"/>
        <v>273</v>
      </c>
      <c r="N23" s="32">
        <f t="shared" si="3"/>
        <v>12</v>
      </c>
    </row>
    <row r="24" spans="1:14" ht="15.75" x14ac:dyDescent="0.25">
      <c r="A24" s="1"/>
      <c r="B24" s="1" t="str">
        <f>start!B24</f>
        <v>Milan</v>
      </c>
      <c r="C24" s="1" t="str">
        <f>start!C24</f>
        <v>Dupal</v>
      </c>
      <c r="D24" s="12">
        <f>start!D28</f>
        <v>39918</v>
      </c>
      <c r="E24" s="24">
        <f>start!E28</f>
        <v>0</v>
      </c>
      <c r="F24" s="1"/>
      <c r="G24" s="77">
        <f>počty!O16</f>
        <v>132</v>
      </c>
      <c r="H24" s="31">
        <f t="shared" si="0"/>
        <v>12</v>
      </c>
      <c r="I24" s="80">
        <f>počty!AC16</f>
        <v>127</v>
      </c>
      <c r="J24" s="31">
        <f t="shared" si="1"/>
        <v>21</v>
      </c>
      <c r="K24" s="30">
        <v>0</v>
      </c>
      <c r="L24" s="31">
        <f t="shared" si="2"/>
        <v>1</v>
      </c>
      <c r="M24" s="31">
        <f t="shared" si="4"/>
        <v>259</v>
      </c>
      <c r="N24" s="32">
        <f t="shared" si="3"/>
        <v>16</v>
      </c>
    </row>
    <row r="25" spans="1:14" ht="15.75" x14ac:dyDescent="0.25">
      <c r="A25" s="1"/>
      <c r="B25" s="1" t="str">
        <f>start!B25</f>
        <v>Milan</v>
      </c>
      <c r="C25" s="1" t="str">
        <f>start!C25</f>
        <v>Holeyšovský</v>
      </c>
      <c r="D25" s="12">
        <f>start!D25</f>
        <v>18516</v>
      </c>
      <c r="E25" s="24">
        <f>start!E33</f>
        <v>0</v>
      </c>
      <c r="F25" s="1"/>
      <c r="G25" s="77">
        <f>počty!O17</f>
        <v>139</v>
      </c>
      <c r="H25" s="31">
        <f t="shared" si="0"/>
        <v>7</v>
      </c>
      <c r="I25" s="80">
        <f>počty!AC17</f>
        <v>127</v>
      </c>
      <c r="J25" s="31">
        <f t="shared" si="1"/>
        <v>21</v>
      </c>
      <c r="K25" s="30">
        <v>0</v>
      </c>
      <c r="L25" s="31">
        <f t="shared" si="2"/>
        <v>1</v>
      </c>
      <c r="M25" s="31">
        <f t="shared" si="4"/>
        <v>266</v>
      </c>
      <c r="N25" s="32">
        <f t="shared" si="3"/>
        <v>14</v>
      </c>
    </row>
    <row r="26" spans="1:14" ht="15.75" x14ac:dyDescent="0.25">
      <c r="A26" s="1"/>
      <c r="B26" s="1" t="str">
        <f>start!B26</f>
        <v>Emil</v>
      </c>
      <c r="C26" s="1" t="str">
        <f>start!C26</f>
        <v>Markup</v>
      </c>
      <c r="D26" s="12">
        <f>start!D26</f>
        <v>22160</v>
      </c>
      <c r="E26" s="24">
        <f>start!E34</f>
        <v>0</v>
      </c>
      <c r="F26" s="1"/>
      <c r="G26" s="77">
        <f>počty!O18</f>
        <v>123</v>
      </c>
      <c r="H26" s="31">
        <f t="shared" si="0"/>
        <v>21</v>
      </c>
      <c r="I26" s="80">
        <f>počty!AC18</f>
        <v>109</v>
      </c>
      <c r="J26" s="31">
        <f t="shared" si="1"/>
        <v>25</v>
      </c>
      <c r="K26" s="30">
        <v>0</v>
      </c>
      <c r="L26" s="31">
        <f t="shared" si="2"/>
        <v>1</v>
      </c>
      <c r="M26" s="31">
        <f t="shared" si="4"/>
        <v>232</v>
      </c>
      <c r="N26" s="32">
        <f t="shared" si="3"/>
        <v>23</v>
      </c>
    </row>
    <row r="27" spans="1:14" ht="15.75" x14ac:dyDescent="0.25">
      <c r="A27" s="1"/>
      <c r="B27" s="1" t="str">
        <f>start!B27</f>
        <v>Ivo</v>
      </c>
      <c r="C27" s="1" t="str">
        <f>start!C27</f>
        <v>Rašovský</v>
      </c>
      <c r="D27" s="12">
        <f>start!D27</f>
        <v>26838</v>
      </c>
      <c r="E27" s="24">
        <f>start!E35</f>
        <v>0</v>
      </c>
      <c r="F27" s="1"/>
      <c r="G27" s="77">
        <f>počty!O19</f>
        <v>135</v>
      </c>
      <c r="H27" s="31">
        <f t="shared" si="0"/>
        <v>11</v>
      </c>
      <c r="I27" s="80">
        <f>počty!AC19</f>
        <v>141</v>
      </c>
      <c r="J27" s="31">
        <f t="shared" si="1"/>
        <v>8</v>
      </c>
      <c r="K27" s="30">
        <v>0</v>
      </c>
      <c r="L27" s="31">
        <f t="shared" si="2"/>
        <v>1</v>
      </c>
      <c r="M27" s="31">
        <f t="shared" si="4"/>
        <v>276</v>
      </c>
      <c r="N27" s="32">
        <f t="shared" si="3"/>
        <v>7</v>
      </c>
    </row>
    <row r="28" spans="1:14" ht="15.75" x14ac:dyDescent="0.25">
      <c r="A28" s="1"/>
      <c r="B28" s="1" t="str">
        <f>start!B28</f>
        <v>Dominik</v>
      </c>
      <c r="C28" s="1" t="str">
        <f>start!C28</f>
        <v>Rašovský</v>
      </c>
      <c r="D28" s="12">
        <f>start!D33</f>
        <v>18156</v>
      </c>
      <c r="E28" s="24">
        <f>start!E36</f>
        <v>0</v>
      </c>
      <c r="F28" s="1"/>
      <c r="G28" s="77">
        <f>počty!O20</f>
        <v>116</v>
      </c>
      <c r="H28" s="31">
        <f t="shared" si="0"/>
        <v>24</v>
      </c>
      <c r="I28" s="80">
        <f>počty!AC21</f>
        <v>137</v>
      </c>
      <c r="J28" s="31">
        <f t="shared" si="1"/>
        <v>12</v>
      </c>
      <c r="K28" s="30">
        <v>0</v>
      </c>
      <c r="L28" s="31">
        <f t="shared" si="2"/>
        <v>1</v>
      </c>
      <c r="M28" s="31">
        <f t="shared" si="4"/>
        <v>253</v>
      </c>
      <c r="N28" s="32">
        <f t="shared" si="3"/>
        <v>20</v>
      </c>
    </row>
    <row r="29" spans="1:14" ht="15.75" x14ac:dyDescent="0.25">
      <c r="A29" s="1"/>
      <c r="B29" s="1" t="str">
        <f>start!B33</f>
        <v>Radko</v>
      </c>
      <c r="C29" s="1" t="str">
        <f>start!C33</f>
        <v>Beránek</v>
      </c>
      <c r="D29" s="12">
        <f>start!D34</f>
        <v>24914</v>
      </c>
      <c r="E29" s="24">
        <f>start!E37</f>
        <v>0</v>
      </c>
      <c r="F29" s="1"/>
      <c r="G29" s="77">
        <f>počty!O21</f>
        <v>137</v>
      </c>
      <c r="H29" s="31">
        <f t="shared" si="0"/>
        <v>10</v>
      </c>
      <c r="I29" s="80">
        <f>počty!AC22</f>
        <v>146</v>
      </c>
      <c r="J29" s="31">
        <f t="shared" si="1"/>
        <v>2</v>
      </c>
      <c r="K29" s="30">
        <v>0</v>
      </c>
      <c r="L29" s="31">
        <f t="shared" si="2"/>
        <v>1</v>
      </c>
      <c r="M29" s="31">
        <f t="shared" si="4"/>
        <v>283</v>
      </c>
      <c r="N29" s="32">
        <f t="shared" si="3"/>
        <v>3</v>
      </c>
    </row>
    <row r="30" spans="1:14" ht="15.75" x14ac:dyDescent="0.25">
      <c r="A30" s="1"/>
      <c r="B30" s="1" t="str">
        <f>start!B34</f>
        <v>Josef</v>
      </c>
      <c r="C30" s="1" t="str">
        <f>start!C34</f>
        <v>Motyčka</v>
      </c>
      <c r="D30" s="12" t="str">
        <f>start!D35</f>
        <v>10.9..1941</v>
      </c>
      <c r="E30" s="24">
        <f>start!E38</f>
        <v>0</v>
      </c>
      <c r="F30" s="1"/>
      <c r="G30" s="77">
        <f>počty!O22</f>
        <v>142</v>
      </c>
      <c r="H30" s="31">
        <f t="shared" si="0"/>
        <v>3</v>
      </c>
      <c r="I30" s="80">
        <f>počty!AC23</f>
        <v>130</v>
      </c>
      <c r="J30" s="31">
        <f t="shared" si="1"/>
        <v>18</v>
      </c>
      <c r="K30" s="30">
        <v>0</v>
      </c>
      <c r="L30" s="31">
        <f t="shared" si="2"/>
        <v>1</v>
      </c>
      <c r="M30" s="31">
        <f t="shared" si="4"/>
        <v>272</v>
      </c>
      <c r="N30" s="32">
        <f t="shared" si="3"/>
        <v>13</v>
      </c>
    </row>
    <row r="31" spans="1:14" ht="15.75" x14ac:dyDescent="0.25">
      <c r="A31" s="1"/>
      <c r="B31" s="1" t="str">
        <f>start!B35</f>
        <v>Lída</v>
      </c>
      <c r="C31" s="1" t="str">
        <f>start!C35</f>
        <v>Chocholoušová</v>
      </c>
      <c r="D31" s="12" t="str">
        <f>start!D35</f>
        <v>10.9..1941</v>
      </c>
      <c r="E31" s="24">
        <f>start!E39</f>
        <v>0</v>
      </c>
      <c r="F31" s="1"/>
      <c r="G31" s="77">
        <f>počty!O23</f>
        <v>121</v>
      </c>
      <c r="H31" s="31">
        <f t="shared" si="0"/>
        <v>22</v>
      </c>
      <c r="I31" s="80">
        <f>počty!AC24</f>
        <v>141</v>
      </c>
      <c r="J31" s="31">
        <f t="shared" si="1"/>
        <v>8</v>
      </c>
      <c r="K31" s="30">
        <v>0</v>
      </c>
      <c r="L31" s="31">
        <f t="shared" si="2"/>
        <v>1</v>
      </c>
      <c r="M31" s="31">
        <f t="shared" si="4"/>
        <v>262</v>
      </c>
      <c r="N31" s="32">
        <f t="shared" si="3"/>
        <v>15</v>
      </c>
    </row>
    <row r="32" spans="1:14" ht="15.75" x14ac:dyDescent="0.25">
      <c r="A32" s="1"/>
      <c r="B32" s="1" t="str">
        <f>start!B36</f>
        <v>Luboš</v>
      </c>
      <c r="C32" s="1" t="str">
        <f>start!C36</f>
        <v>Novotný</v>
      </c>
      <c r="D32" s="12">
        <f>start!D36</f>
        <v>22827</v>
      </c>
      <c r="E32" s="24">
        <f>start!E40</f>
        <v>0</v>
      </c>
      <c r="F32" s="1"/>
      <c r="G32" s="77">
        <f>počty!O24</f>
        <v>132</v>
      </c>
      <c r="H32" s="31">
        <f t="shared" si="0"/>
        <v>12</v>
      </c>
      <c r="I32" s="80">
        <f>počty!AC25</f>
        <v>116</v>
      </c>
      <c r="J32" s="31">
        <f t="shared" si="1"/>
        <v>24</v>
      </c>
      <c r="K32" s="30">
        <v>0</v>
      </c>
      <c r="L32" s="31">
        <f t="shared" si="2"/>
        <v>1</v>
      </c>
      <c r="M32" s="31">
        <f t="shared" si="4"/>
        <v>248</v>
      </c>
      <c r="N32" s="32">
        <f t="shared" si="3"/>
        <v>22</v>
      </c>
    </row>
    <row r="33" spans="1:14" ht="15.75" x14ac:dyDescent="0.25">
      <c r="A33" s="1"/>
      <c r="B33" s="1" t="str">
        <f>start!B37</f>
        <v>Milan</v>
      </c>
      <c r="C33" s="1" t="str">
        <f>start!C37</f>
        <v>Novotný</v>
      </c>
      <c r="D33" s="12">
        <f>start!D37</f>
        <v>22174</v>
      </c>
      <c r="E33" s="24">
        <f>start!E41</f>
        <v>0</v>
      </c>
      <c r="F33" s="1"/>
      <c r="G33" s="77">
        <f>počty!O25</f>
        <v>132</v>
      </c>
      <c r="H33" s="31">
        <f t="shared" si="0"/>
        <v>12</v>
      </c>
      <c r="I33" s="80">
        <f>počty!AC26</f>
        <v>142</v>
      </c>
      <c r="J33" s="31">
        <f t="shared" si="1"/>
        <v>6</v>
      </c>
      <c r="K33" s="30">
        <v>0</v>
      </c>
      <c r="L33" s="31">
        <f t="shared" si="2"/>
        <v>1</v>
      </c>
      <c r="M33" s="31">
        <f t="shared" si="4"/>
        <v>274</v>
      </c>
      <c r="N33" s="32">
        <f t="shared" si="3"/>
        <v>10</v>
      </c>
    </row>
    <row r="34" spans="1:14" ht="15.75" x14ac:dyDescent="0.25">
      <c r="A34" s="1"/>
      <c r="B34" s="1" t="str">
        <f>start!B38</f>
        <v>Ladislav</v>
      </c>
      <c r="C34" s="1" t="str">
        <f>start!C38</f>
        <v>Regerzieger</v>
      </c>
      <c r="D34" s="12">
        <f>start!D38</f>
        <v>24519</v>
      </c>
      <c r="E34" s="24">
        <f>start!E42</f>
        <v>0</v>
      </c>
      <c r="F34" s="1"/>
      <c r="G34" s="77">
        <f>počty!O26</f>
        <v>124</v>
      </c>
      <c r="H34" s="31">
        <f t="shared" si="0"/>
        <v>20</v>
      </c>
      <c r="I34" s="80">
        <f>počty!AC27</f>
        <v>133</v>
      </c>
      <c r="J34" s="31">
        <f t="shared" si="1"/>
        <v>15</v>
      </c>
      <c r="K34" s="30">
        <v>0</v>
      </c>
      <c r="L34" s="31">
        <f t="shared" si="2"/>
        <v>1</v>
      </c>
      <c r="M34" s="31">
        <f t="shared" si="4"/>
        <v>257</v>
      </c>
      <c r="N34" s="32">
        <f t="shared" si="3"/>
        <v>17</v>
      </c>
    </row>
    <row r="35" spans="1:14" ht="15.75" x14ac:dyDescent="0.25">
      <c r="A35" s="1"/>
      <c r="B35" s="1">
        <f>start!B43</f>
        <v>0</v>
      </c>
      <c r="C35" s="1">
        <f>start!C43</f>
        <v>0</v>
      </c>
      <c r="D35" s="12">
        <f>start!D40</f>
        <v>0</v>
      </c>
      <c r="E35" s="24">
        <f>start!E43</f>
        <v>0</v>
      </c>
      <c r="F35" s="1"/>
      <c r="G35" s="77">
        <f>počty!O27</f>
        <v>126</v>
      </c>
      <c r="H35" s="31">
        <f t="shared" si="0"/>
        <v>18</v>
      </c>
      <c r="I35" s="80">
        <f>počty!AC28</f>
        <v>127</v>
      </c>
      <c r="J35" s="31">
        <f t="shared" si="1"/>
        <v>21</v>
      </c>
      <c r="K35" s="30">
        <v>0</v>
      </c>
      <c r="L35" s="31">
        <f t="shared" si="2"/>
        <v>1</v>
      </c>
      <c r="M35" s="31">
        <f t="shared" si="4"/>
        <v>253</v>
      </c>
      <c r="N35" s="32">
        <f t="shared" si="3"/>
        <v>20</v>
      </c>
    </row>
    <row r="36" spans="1:14" ht="15.75" x14ac:dyDescent="0.25">
      <c r="A36" s="1"/>
      <c r="B36" s="1">
        <f>start!B44</f>
        <v>0</v>
      </c>
      <c r="C36" s="1">
        <f>start!C44</f>
        <v>0</v>
      </c>
      <c r="D36" s="12">
        <f>start!D41</f>
        <v>20905</v>
      </c>
      <c r="E36" s="24">
        <f>start!E44</f>
        <v>0</v>
      </c>
      <c r="F36" s="1"/>
      <c r="G36" s="77">
        <f>počty!O28</f>
        <v>131</v>
      </c>
      <c r="H36" s="31">
        <f t="shared" si="0"/>
        <v>17</v>
      </c>
      <c r="I36" s="80">
        <f>počty!AC29</f>
        <v>145</v>
      </c>
      <c r="J36" s="31">
        <f t="shared" si="1"/>
        <v>4</v>
      </c>
      <c r="K36" s="30">
        <v>0</v>
      </c>
      <c r="L36" s="31">
        <f t="shared" si="2"/>
        <v>1</v>
      </c>
      <c r="M36" s="31">
        <f t="shared" si="4"/>
        <v>276</v>
      </c>
      <c r="N36" s="32">
        <f t="shared" si="3"/>
        <v>7</v>
      </c>
    </row>
    <row r="37" spans="1:14" ht="15.75" x14ac:dyDescent="0.25">
      <c r="A37" s="1"/>
      <c r="B37" s="1">
        <f>start!B45</f>
        <v>0</v>
      </c>
      <c r="C37" s="1">
        <f>start!C45</f>
        <v>0</v>
      </c>
      <c r="D37" s="12">
        <f>start!D42</f>
        <v>0</v>
      </c>
      <c r="E37" s="24">
        <f>start!E45</f>
        <v>0</v>
      </c>
      <c r="F37" s="1"/>
      <c r="G37" s="77">
        <f>počty!O29</f>
        <v>140</v>
      </c>
      <c r="H37" s="31">
        <f t="shared" si="0"/>
        <v>5</v>
      </c>
      <c r="I37" s="80">
        <f>počty!AC30</f>
        <v>0</v>
      </c>
      <c r="J37" s="31">
        <f t="shared" si="1"/>
        <v>26</v>
      </c>
      <c r="K37" s="30">
        <v>0</v>
      </c>
      <c r="L37" s="31">
        <f t="shared" si="2"/>
        <v>1</v>
      </c>
      <c r="M37" s="31">
        <f t="shared" si="4"/>
        <v>140</v>
      </c>
      <c r="N37" s="32">
        <f t="shared" si="3"/>
        <v>26</v>
      </c>
    </row>
    <row r="38" spans="1:14" ht="15.75" x14ac:dyDescent="0.25">
      <c r="A38" s="1"/>
      <c r="B38" s="1">
        <f>start!B46</f>
        <v>0</v>
      </c>
      <c r="C38" s="1">
        <f>start!C46</f>
        <v>0</v>
      </c>
      <c r="D38" s="12">
        <f>start!D43</f>
        <v>0</v>
      </c>
      <c r="E38" s="24">
        <f>start!E46</f>
        <v>0</v>
      </c>
      <c r="F38" s="1"/>
      <c r="G38" s="77">
        <f>počty!O30</f>
        <v>0</v>
      </c>
      <c r="H38" s="31">
        <f t="shared" si="0"/>
        <v>27</v>
      </c>
      <c r="I38" s="80">
        <f>počty!AC31</f>
        <v>0</v>
      </c>
      <c r="J38" s="31">
        <f t="shared" si="1"/>
        <v>26</v>
      </c>
      <c r="K38" s="30">
        <v>0</v>
      </c>
      <c r="L38" s="31">
        <f t="shared" si="2"/>
        <v>1</v>
      </c>
      <c r="M38" s="31">
        <f t="shared" si="4"/>
        <v>0</v>
      </c>
      <c r="N38" s="32">
        <f t="shared" si="3"/>
        <v>27</v>
      </c>
    </row>
    <row r="39" spans="1:14" ht="15.75" x14ac:dyDescent="0.25">
      <c r="A39" s="1"/>
      <c r="B39" s="1">
        <f>start!B47</f>
        <v>0</v>
      </c>
      <c r="C39" s="1">
        <f>start!C47</f>
        <v>0</v>
      </c>
      <c r="D39" s="12">
        <f>start!D44</f>
        <v>0</v>
      </c>
      <c r="E39" s="24">
        <f>start!E47</f>
        <v>0</v>
      </c>
      <c r="F39" s="1"/>
      <c r="G39" s="77">
        <f>počty!O31</f>
        <v>0</v>
      </c>
      <c r="H39" s="31">
        <f t="shared" si="0"/>
        <v>27</v>
      </c>
      <c r="I39" s="80">
        <f>počty!AC32</f>
        <v>0</v>
      </c>
      <c r="J39" s="31">
        <f t="shared" si="1"/>
        <v>26</v>
      </c>
      <c r="K39" s="30">
        <v>0</v>
      </c>
      <c r="L39" s="31">
        <f t="shared" si="2"/>
        <v>1</v>
      </c>
      <c r="M39" s="31">
        <f t="shared" si="4"/>
        <v>0</v>
      </c>
      <c r="N39" s="32">
        <f t="shared" si="3"/>
        <v>27</v>
      </c>
    </row>
    <row r="40" spans="1:14" ht="15.75" x14ac:dyDescent="0.25">
      <c r="A40" s="1"/>
      <c r="B40" s="1">
        <f>start!B48</f>
        <v>0</v>
      </c>
      <c r="C40" s="1">
        <f>start!C48</f>
        <v>0</v>
      </c>
      <c r="D40" s="12">
        <f>start!D45</f>
        <v>0</v>
      </c>
      <c r="E40" s="24">
        <f>start!E48</f>
        <v>0</v>
      </c>
      <c r="F40" s="1"/>
      <c r="G40" s="77">
        <f>počty!O32</f>
        <v>0</v>
      </c>
      <c r="H40" s="31">
        <f t="shared" si="0"/>
        <v>27</v>
      </c>
      <c r="I40" s="80">
        <f>počty!AC33</f>
        <v>0</v>
      </c>
      <c r="J40" s="31">
        <f t="shared" si="1"/>
        <v>26</v>
      </c>
      <c r="K40" s="30">
        <v>0</v>
      </c>
      <c r="L40" s="31">
        <f t="shared" si="2"/>
        <v>1</v>
      </c>
      <c r="M40" s="31">
        <f t="shared" si="4"/>
        <v>0</v>
      </c>
      <c r="N40" s="32">
        <f t="shared" si="3"/>
        <v>27</v>
      </c>
    </row>
    <row r="41" spans="1:14" ht="15.75" x14ac:dyDescent="0.25">
      <c r="A41" s="1"/>
      <c r="B41" s="1">
        <f>start!B49</f>
        <v>0</v>
      </c>
      <c r="C41" s="1">
        <f>start!C49</f>
        <v>0</v>
      </c>
      <c r="D41" s="12">
        <f>start!D46</f>
        <v>0</v>
      </c>
      <c r="E41" s="24">
        <f>start!E49</f>
        <v>0</v>
      </c>
      <c r="F41" s="1"/>
      <c r="G41" s="77">
        <f>počty!O33</f>
        <v>0</v>
      </c>
      <c r="H41" s="31">
        <f t="shared" si="0"/>
        <v>27</v>
      </c>
      <c r="I41" s="80">
        <f>počty!AC34</f>
        <v>0</v>
      </c>
      <c r="J41" s="31">
        <f t="shared" si="1"/>
        <v>26</v>
      </c>
      <c r="K41" s="30">
        <v>0</v>
      </c>
      <c r="L41" s="31">
        <f t="shared" si="2"/>
        <v>1</v>
      </c>
      <c r="M41" s="31">
        <f t="shared" si="4"/>
        <v>0</v>
      </c>
      <c r="N41" s="32">
        <f t="shared" si="3"/>
        <v>27</v>
      </c>
    </row>
    <row r="42" spans="1:14" ht="15.75" x14ac:dyDescent="0.25">
      <c r="A42" s="1"/>
      <c r="B42" s="1">
        <f>start!B50</f>
        <v>0</v>
      </c>
      <c r="C42" s="1">
        <f>start!C50</f>
        <v>0</v>
      </c>
      <c r="D42" s="12">
        <f>start!D47</f>
        <v>0</v>
      </c>
      <c r="E42" s="24">
        <f>start!E50</f>
        <v>0</v>
      </c>
      <c r="F42" s="1"/>
      <c r="G42" s="77">
        <f>počty!O34</f>
        <v>0</v>
      </c>
      <c r="H42" s="31">
        <f t="shared" si="0"/>
        <v>27</v>
      </c>
      <c r="I42" s="80">
        <f>počty!AC35</f>
        <v>0</v>
      </c>
      <c r="J42" s="31">
        <f t="shared" si="1"/>
        <v>26</v>
      </c>
      <c r="K42" s="30">
        <v>0</v>
      </c>
      <c r="L42" s="31">
        <f t="shared" si="2"/>
        <v>1</v>
      </c>
      <c r="M42" s="31">
        <f t="shared" si="4"/>
        <v>0</v>
      </c>
      <c r="N42" s="32">
        <f t="shared" si="3"/>
        <v>27</v>
      </c>
    </row>
    <row r="43" spans="1:14" ht="15.75" x14ac:dyDescent="0.25">
      <c r="A43" s="1"/>
      <c r="B43" s="1"/>
      <c r="C43" s="1"/>
      <c r="D43" s="12">
        <f>start!D48</f>
        <v>0</v>
      </c>
      <c r="E43" s="24">
        <f>start!E51</f>
        <v>0</v>
      </c>
      <c r="F43" s="1"/>
      <c r="G43" s="77">
        <f>počty!O35</f>
        <v>0</v>
      </c>
      <c r="H43" s="31">
        <f t="shared" si="0"/>
        <v>27</v>
      </c>
      <c r="I43" s="80">
        <f>počty!AC36</f>
        <v>0</v>
      </c>
      <c r="J43" s="31">
        <f t="shared" si="1"/>
        <v>26</v>
      </c>
      <c r="K43" s="30">
        <v>0</v>
      </c>
      <c r="L43" s="31">
        <f t="shared" si="2"/>
        <v>1</v>
      </c>
      <c r="M43" s="31">
        <f t="shared" si="4"/>
        <v>0</v>
      </c>
      <c r="N43" s="32">
        <f t="shared" si="3"/>
        <v>27</v>
      </c>
    </row>
    <row r="44" spans="1:14" ht="15.75" x14ac:dyDescent="0.25">
      <c r="A44" s="1"/>
      <c r="B44" s="1"/>
      <c r="C44" s="1"/>
      <c r="D44" s="12">
        <f>start!D49</f>
        <v>0</v>
      </c>
      <c r="E44" s="24">
        <f>start!E53</f>
        <v>0</v>
      </c>
      <c r="F44" s="1"/>
      <c r="G44" s="77">
        <f>počty!O36</f>
        <v>0</v>
      </c>
      <c r="H44" s="31">
        <f t="shared" si="0"/>
        <v>27</v>
      </c>
      <c r="I44" s="80">
        <f>počty!AC36</f>
        <v>0</v>
      </c>
      <c r="J44" s="31">
        <f t="shared" si="1"/>
        <v>26</v>
      </c>
      <c r="K44" s="30">
        <v>0</v>
      </c>
      <c r="L44" s="31">
        <f t="shared" si="2"/>
        <v>1</v>
      </c>
      <c r="M44" s="31">
        <f t="shared" si="4"/>
        <v>0</v>
      </c>
      <c r="N44" s="32">
        <f t="shared" si="3"/>
        <v>27</v>
      </c>
    </row>
    <row r="45" spans="1:14" ht="15.75" x14ac:dyDescent="0.25">
      <c r="A45" s="1"/>
      <c r="B45" s="1">
        <f>start!B54</f>
        <v>0</v>
      </c>
      <c r="C45" s="1">
        <f>start!C54</f>
        <v>0</v>
      </c>
      <c r="D45" s="12">
        <f>start!D50</f>
        <v>0</v>
      </c>
      <c r="E45" s="24">
        <f>start!E54</f>
        <v>0</v>
      </c>
      <c r="F45" s="1"/>
      <c r="G45" s="77">
        <f>počty!O37</f>
        <v>0</v>
      </c>
      <c r="H45" s="31">
        <f t="shared" si="0"/>
        <v>27</v>
      </c>
      <c r="I45" s="80">
        <f>počty!AC38</f>
        <v>0</v>
      </c>
      <c r="J45" s="31">
        <f t="shared" si="1"/>
        <v>26</v>
      </c>
      <c r="K45" s="30">
        <v>0</v>
      </c>
      <c r="L45" s="31">
        <f t="shared" si="2"/>
        <v>1</v>
      </c>
      <c r="M45" s="31">
        <f t="shared" si="4"/>
        <v>0</v>
      </c>
      <c r="N45" s="32">
        <f t="shared" si="3"/>
        <v>27</v>
      </c>
    </row>
    <row r="46" spans="1:14" ht="15.75" x14ac:dyDescent="0.25">
      <c r="A46" s="1"/>
      <c r="B46" s="1">
        <f>start!B55</f>
        <v>0</v>
      </c>
      <c r="C46" s="1">
        <f>start!C55</f>
        <v>0</v>
      </c>
      <c r="D46" s="12">
        <f>start!D51</f>
        <v>0</v>
      </c>
      <c r="E46" s="24">
        <f>start!E55</f>
        <v>0</v>
      </c>
      <c r="F46" s="1"/>
      <c r="G46" s="77">
        <f>počty!O38</f>
        <v>0</v>
      </c>
      <c r="H46" s="31">
        <f t="shared" si="0"/>
        <v>27</v>
      </c>
      <c r="I46" s="80">
        <f>počty!AC39</f>
        <v>0</v>
      </c>
      <c r="J46" s="31">
        <f t="shared" si="1"/>
        <v>26</v>
      </c>
      <c r="K46" s="30">
        <v>0</v>
      </c>
      <c r="L46" s="31">
        <f t="shared" si="2"/>
        <v>1</v>
      </c>
      <c r="M46" s="31">
        <f t="shared" si="4"/>
        <v>0</v>
      </c>
      <c r="N46" s="32">
        <f t="shared" si="3"/>
        <v>27</v>
      </c>
    </row>
    <row r="47" spans="1:14" ht="15.75" x14ac:dyDescent="0.25">
      <c r="A47" s="1"/>
      <c r="B47" s="1">
        <f>start!B56</f>
        <v>0</v>
      </c>
      <c r="C47" s="1">
        <f>start!C56</f>
        <v>0</v>
      </c>
      <c r="D47" s="12">
        <f>start!D53</f>
        <v>0</v>
      </c>
      <c r="E47" s="24">
        <f>start!E56</f>
        <v>0</v>
      </c>
      <c r="F47" s="1"/>
      <c r="G47" s="77">
        <f>počty!O39</f>
        <v>0</v>
      </c>
      <c r="H47" s="31">
        <f t="shared" si="0"/>
        <v>27</v>
      </c>
      <c r="I47" s="80">
        <f>počty!AC40</f>
        <v>0</v>
      </c>
      <c r="J47" s="31">
        <f t="shared" si="1"/>
        <v>26</v>
      </c>
      <c r="K47" s="30">
        <v>0</v>
      </c>
      <c r="L47" s="31">
        <f t="shared" si="2"/>
        <v>1</v>
      </c>
      <c r="M47" s="31">
        <f t="shared" si="4"/>
        <v>0</v>
      </c>
      <c r="N47" s="32">
        <f t="shared" si="3"/>
        <v>27</v>
      </c>
    </row>
    <row r="48" spans="1:14" ht="15.75" x14ac:dyDescent="0.25">
      <c r="A48" s="1"/>
      <c r="B48" s="1">
        <f>start!B57</f>
        <v>0</v>
      </c>
      <c r="C48" s="1">
        <f>start!C57</f>
        <v>0</v>
      </c>
      <c r="D48" s="12">
        <f>start!D53</f>
        <v>0</v>
      </c>
      <c r="E48" s="24">
        <f>start!E57</f>
        <v>0</v>
      </c>
      <c r="F48" s="1"/>
      <c r="G48" s="77">
        <f>počty!O40</f>
        <v>0</v>
      </c>
      <c r="H48" s="31">
        <f t="shared" si="0"/>
        <v>27</v>
      </c>
      <c r="I48" s="80">
        <f>počty!AC41</f>
        <v>0</v>
      </c>
      <c r="J48" s="31">
        <f t="shared" si="1"/>
        <v>26</v>
      </c>
      <c r="K48" s="30">
        <v>0</v>
      </c>
      <c r="L48" s="31">
        <f t="shared" si="2"/>
        <v>1</v>
      </c>
      <c r="M48" s="31">
        <f t="shared" si="4"/>
        <v>0</v>
      </c>
      <c r="N48" s="32">
        <f t="shared" si="3"/>
        <v>27</v>
      </c>
    </row>
    <row r="49" spans="1:14" ht="15.75" x14ac:dyDescent="0.25">
      <c r="A49" s="1"/>
      <c r="B49" s="1">
        <f>start!B58</f>
        <v>0</v>
      </c>
      <c r="C49" s="1">
        <f>start!C58</f>
        <v>0</v>
      </c>
      <c r="D49" s="12">
        <f>start!D54</f>
        <v>0</v>
      </c>
      <c r="E49" s="24">
        <f>start!E58</f>
        <v>0</v>
      </c>
      <c r="F49" s="1"/>
      <c r="G49" s="77">
        <f>počty!O41</f>
        <v>0</v>
      </c>
      <c r="H49" s="31">
        <f t="shared" si="0"/>
        <v>27</v>
      </c>
      <c r="I49" s="80">
        <f>počty!AC42</f>
        <v>0</v>
      </c>
      <c r="J49" s="31">
        <f t="shared" si="1"/>
        <v>26</v>
      </c>
      <c r="K49" s="30">
        <v>0</v>
      </c>
      <c r="L49" s="31">
        <f t="shared" si="2"/>
        <v>1</v>
      </c>
      <c r="M49" s="31">
        <f t="shared" si="4"/>
        <v>0</v>
      </c>
      <c r="N49" s="32">
        <f t="shared" si="3"/>
        <v>27</v>
      </c>
    </row>
  </sheetData>
  <conditionalFormatting sqref="G12:G49 I12:I49">
    <cfRule type="cellIs" dxfId="6" priority="2" operator="greaterThan">
      <formula>0</formula>
    </cfRule>
  </conditionalFormatting>
  <conditionalFormatting sqref="N10:N49">
    <cfRule type="top10" dxfId="5" priority="7" stopIfTrue="1" bottom="1" rank="3"/>
  </conditionalFormatting>
  <conditionalFormatting sqref="J12:J49">
    <cfRule type="top10" dxfId="4" priority="9" stopIfTrue="1" bottom="1" rank="3"/>
  </conditionalFormatting>
  <conditionalFormatting sqref="L12:L49">
    <cfRule type="top10" dxfId="3" priority="11" stopIfTrue="1" bottom="1" rank="3"/>
  </conditionalFormatting>
  <conditionalFormatting sqref="H12:H49">
    <cfRule type="top10" dxfId="2" priority="13" stopIfTrue="1" bottom="1" rank="3"/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workbookViewId="0">
      <selection activeCell="AC25" sqref="AC25"/>
    </sheetView>
  </sheetViews>
  <sheetFormatPr defaultRowHeight="15" x14ac:dyDescent="0.25"/>
  <cols>
    <col min="2" max="2" width="21.42578125" customWidth="1"/>
    <col min="3" max="3" width="22.5703125" customWidth="1"/>
    <col min="4" max="4" width="6.7109375" customWidth="1"/>
    <col min="5" max="5" width="6.85546875" customWidth="1"/>
    <col min="6" max="6" width="7.140625" customWidth="1"/>
    <col min="7" max="7" width="7.42578125" customWidth="1"/>
    <col min="8" max="8" width="7" customWidth="1"/>
    <col min="9" max="9" width="7.42578125" customWidth="1"/>
    <col min="10" max="10" width="6.42578125" customWidth="1"/>
    <col min="11" max="11" width="6.140625" customWidth="1"/>
    <col min="12" max="12" width="6.85546875" customWidth="1"/>
    <col min="13" max="13" width="5.42578125" customWidth="1"/>
  </cols>
  <sheetData>
    <row r="1" spans="1:32" ht="18.75" thickBot="1" x14ac:dyDescent="0.3">
      <c r="B1" s="33" t="s">
        <v>41</v>
      </c>
      <c r="C1" s="34"/>
      <c r="D1" s="96" t="s">
        <v>42</v>
      </c>
      <c r="E1" s="97"/>
      <c r="F1" s="97"/>
      <c r="G1" s="97"/>
      <c r="H1" s="35" t="s">
        <v>43</v>
      </c>
      <c r="I1" s="35"/>
      <c r="J1" s="35"/>
      <c r="K1" s="36"/>
      <c r="L1" s="36"/>
      <c r="M1" s="36"/>
      <c r="N1" s="36"/>
      <c r="O1" s="36"/>
      <c r="P1" s="36"/>
      <c r="Q1" s="98" t="s">
        <v>42</v>
      </c>
      <c r="R1" s="97"/>
      <c r="S1" s="97"/>
      <c r="T1" s="97"/>
      <c r="U1" s="35" t="s">
        <v>44</v>
      </c>
      <c r="V1" s="35"/>
      <c r="W1" s="35"/>
      <c r="X1" s="35"/>
      <c r="Y1" s="35"/>
      <c r="Z1" s="35"/>
      <c r="AA1" s="36"/>
      <c r="AB1" s="36"/>
      <c r="AC1" s="36"/>
      <c r="AD1" s="36"/>
      <c r="AE1" s="99" t="s">
        <v>45</v>
      </c>
      <c r="AF1" s="93"/>
    </row>
    <row r="2" spans="1:32" ht="16.5" thickBot="1" x14ac:dyDescent="0.3">
      <c r="A2" s="94" t="s">
        <v>2</v>
      </c>
      <c r="B2" s="94" t="s">
        <v>1</v>
      </c>
      <c r="C2" s="94" t="s">
        <v>52</v>
      </c>
      <c r="D2" s="102" t="s">
        <v>46</v>
      </c>
      <c r="E2" s="103"/>
      <c r="F2" s="103"/>
      <c r="G2" s="103"/>
      <c r="H2" s="103"/>
      <c r="I2" s="103"/>
      <c r="J2" s="103"/>
      <c r="K2" s="103"/>
      <c r="L2" s="103"/>
      <c r="M2" s="104"/>
      <c r="N2" s="105" t="s">
        <v>47</v>
      </c>
      <c r="O2" s="107" t="s">
        <v>48</v>
      </c>
      <c r="P2" s="108"/>
      <c r="Q2" s="109" t="s">
        <v>46</v>
      </c>
      <c r="R2" s="110"/>
      <c r="S2" s="110"/>
      <c r="T2" s="110"/>
      <c r="U2" s="110"/>
      <c r="V2" s="110"/>
      <c r="W2" s="110"/>
      <c r="X2" s="110"/>
      <c r="Y2" s="110"/>
      <c r="Z2" s="110"/>
      <c r="AA2" s="111"/>
      <c r="AB2" s="105" t="s">
        <v>47</v>
      </c>
      <c r="AC2" s="90" t="s">
        <v>48</v>
      </c>
      <c r="AD2" s="91"/>
      <c r="AE2" s="92" t="s">
        <v>48</v>
      </c>
      <c r="AF2" s="93"/>
    </row>
    <row r="3" spans="1:32" ht="16.5" thickBot="1" x14ac:dyDescent="0.3">
      <c r="A3" s="95" t="s">
        <v>2</v>
      </c>
      <c r="B3" s="100"/>
      <c r="C3" s="101"/>
      <c r="D3" s="37">
        <v>10</v>
      </c>
      <c r="E3" s="38">
        <v>9</v>
      </c>
      <c r="F3" s="39">
        <v>8</v>
      </c>
      <c r="G3" s="39">
        <v>7</v>
      </c>
      <c r="H3" s="39">
        <v>6</v>
      </c>
      <c r="I3" s="39">
        <v>5</v>
      </c>
      <c r="J3" s="39">
        <v>4</v>
      </c>
      <c r="K3" s="40">
        <v>3</v>
      </c>
      <c r="L3" s="41">
        <v>2</v>
      </c>
      <c r="M3" s="42">
        <v>1</v>
      </c>
      <c r="N3" s="106"/>
      <c r="O3" s="43" t="s">
        <v>49</v>
      </c>
      <c r="P3" s="44" t="s">
        <v>50</v>
      </c>
      <c r="Q3" s="45" t="s">
        <v>51</v>
      </c>
      <c r="R3" s="37">
        <v>10</v>
      </c>
      <c r="S3" s="38">
        <v>9</v>
      </c>
      <c r="T3" s="39">
        <v>8</v>
      </c>
      <c r="U3" s="39">
        <v>7</v>
      </c>
      <c r="V3" s="39">
        <v>6</v>
      </c>
      <c r="W3" s="39">
        <v>5</v>
      </c>
      <c r="X3" s="39">
        <v>4</v>
      </c>
      <c r="Y3" s="40">
        <v>3</v>
      </c>
      <c r="Z3" s="41">
        <v>2</v>
      </c>
      <c r="AA3" s="42">
        <v>1</v>
      </c>
      <c r="AB3" s="112"/>
      <c r="AC3" s="46" t="s">
        <v>49</v>
      </c>
      <c r="AD3" s="44" t="s">
        <v>50</v>
      </c>
      <c r="AE3" s="43" t="s">
        <v>49</v>
      </c>
      <c r="AF3" s="43" t="s">
        <v>50</v>
      </c>
    </row>
    <row r="4" spans="1:32" ht="16.5" thickBot="1" x14ac:dyDescent="0.3">
      <c r="A4" s="1" t="str">
        <f>start!B12</f>
        <v>Jiří</v>
      </c>
      <c r="B4" s="1" t="str">
        <f>start!C12</f>
        <v>Koukal</v>
      </c>
      <c r="C4" s="47" t="str">
        <f>start!E12</f>
        <v>ČMSJ</v>
      </c>
      <c r="D4" s="48">
        <v>2</v>
      </c>
      <c r="E4" s="49">
        <v>5</v>
      </c>
      <c r="F4" s="49">
        <v>4</v>
      </c>
      <c r="G4" s="49">
        <v>4</v>
      </c>
      <c r="H4" s="49"/>
      <c r="I4" s="49"/>
      <c r="J4" s="49"/>
      <c r="K4" s="50"/>
      <c r="L4" s="49"/>
      <c r="M4" s="49"/>
      <c r="N4" s="51">
        <f t="shared" ref="N4:N47" si="0">SUM(D4:M4)</f>
        <v>15</v>
      </c>
      <c r="O4" s="52">
        <f t="shared" ref="O4:O47" si="1">D4*10+9*E4+8*F4+7*G4+6*H4+5*I4+4*J4+3*K4+2*L4+1*M4</f>
        <v>125</v>
      </c>
      <c r="P4" s="53">
        <f t="shared" ref="P4:P47" si="2">RANK(O4,O:O)</f>
        <v>19</v>
      </c>
      <c r="Q4" s="54"/>
      <c r="R4" s="55">
        <v>2</v>
      </c>
      <c r="S4" s="55">
        <v>5</v>
      </c>
      <c r="T4" s="55">
        <v>8</v>
      </c>
      <c r="U4" s="55"/>
      <c r="V4" s="55"/>
      <c r="W4" s="55"/>
      <c r="X4" s="78"/>
      <c r="Y4" s="78"/>
      <c r="Z4" s="78"/>
      <c r="AA4" s="56"/>
      <c r="AB4" s="51">
        <f t="shared" ref="AB4:AB47" si="3">SUM(Q4:AA4)</f>
        <v>15</v>
      </c>
      <c r="AC4" s="57">
        <f t="shared" ref="AC4:AC47" si="4">Q4*10.001+10*R4+9*S4+8*T4+7*U4+6*V4+5*W4</f>
        <v>129</v>
      </c>
      <c r="AD4" s="53">
        <f t="shared" ref="AD4:AD47" si="5">RANK(AC4,AC:AC)</f>
        <v>19</v>
      </c>
      <c r="AE4" s="58">
        <f t="shared" ref="AE4:AE47" si="6">O4+AC4</f>
        <v>254</v>
      </c>
      <c r="AF4" s="59">
        <f t="shared" ref="AF4:AF47" si="7">RANK(AE4,AE:AE)</f>
        <v>19</v>
      </c>
    </row>
    <row r="5" spans="1:32" ht="16.5" thickBot="1" x14ac:dyDescent="0.3">
      <c r="A5" s="1" t="str">
        <f>start!B13</f>
        <v>Dimitrij</v>
      </c>
      <c r="B5" s="1" t="str">
        <f>start!C13</f>
        <v>Hálkov</v>
      </c>
      <c r="C5" s="47" t="str">
        <f>start!E13</f>
        <v>KVZ</v>
      </c>
      <c r="D5" s="48">
        <v>1</v>
      </c>
      <c r="E5" s="60"/>
      <c r="F5" s="61">
        <v>2</v>
      </c>
      <c r="G5" s="61">
        <v>6</v>
      </c>
      <c r="H5" s="61">
        <v>2</v>
      </c>
      <c r="I5" s="61">
        <v>3</v>
      </c>
      <c r="J5" s="61">
        <v>1</v>
      </c>
      <c r="K5" s="62"/>
      <c r="L5" s="60"/>
      <c r="M5" s="60"/>
      <c r="N5" s="63">
        <f t="shared" si="0"/>
        <v>15</v>
      </c>
      <c r="O5" s="64">
        <f t="shared" si="1"/>
        <v>99</v>
      </c>
      <c r="P5" s="65">
        <f t="shared" si="2"/>
        <v>25</v>
      </c>
      <c r="Q5" s="66"/>
      <c r="R5" s="60">
        <v>5</v>
      </c>
      <c r="S5" s="61">
        <v>5</v>
      </c>
      <c r="T5" s="61">
        <v>3</v>
      </c>
      <c r="U5" s="61">
        <v>2</v>
      </c>
      <c r="V5" s="61"/>
      <c r="W5" s="61"/>
      <c r="X5" s="79"/>
      <c r="Y5" s="79"/>
      <c r="Z5" s="79"/>
      <c r="AA5" s="67"/>
      <c r="AB5" s="63">
        <f t="shared" si="3"/>
        <v>15</v>
      </c>
      <c r="AC5" s="68">
        <f t="shared" si="4"/>
        <v>133</v>
      </c>
      <c r="AD5" s="65">
        <f t="shared" si="5"/>
        <v>15</v>
      </c>
      <c r="AE5" s="69">
        <f t="shared" si="6"/>
        <v>232</v>
      </c>
      <c r="AF5" s="70">
        <f t="shared" si="7"/>
        <v>23</v>
      </c>
    </row>
    <row r="6" spans="1:32" ht="16.5" thickBot="1" x14ac:dyDescent="0.3">
      <c r="A6" s="1" t="str">
        <f>start!B14</f>
        <v>Miroslav</v>
      </c>
      <c r="B6" s="1" t="str">
        <f>start!C14</f>
        <v>Peiker</v>
      </c>
      <c r="C6" s="47" t="str">
        <f>start!E14</f>
        <v>Neratovice</v>
      </c>
      <c r="D6" s="48">
        <v>8</v>
      </c>
      <c r="E6" s="49">
        <v>4</v>
      </c>
      <c r="F6" s="49">
        <v>3</v>
      </c>
      <c r="G6" s="49"/>
      <c r="H6" s="49"/>
      <c r="I6" s="49"/>
      <c r="J6" s="49"/>
      <c r="K6" s="71"/>
      <c r="L6" s="72"/>
      <c r="M6" s="72"/>
      <c r="N6" s="63">
        <f t="shared" si="0"/>
        <v>15</v>
      </c>
      <c r="O6" s="73">
        <f t="shared" si="1"/>
        <v>140</v>
      </c>
      <c r="P6" s="65">
        <f t="shared" si="2"/>
        <v>5</v>
      </c>
      <c r="Q6" s="66"/>
      <c r="R6" s="49">
        <v>3</v>
      </c>
      <c r="S6" s="49">
        <v>10</v>
      </c>
      <c r="T6" s="49">
        <v>2</v>
      </c>
      <c r="U6" s="49"/>
      <c r="V6" s="49"/>
      <c r="W6" s="49"/>
      <c r="X6" s="50"/>
      <c r="Y6" s="50"/>
      <c r="Z6" s="50"/>
      <c r="AA6" s="74"/>
      <c r="AB6" s="63">
        <f t="shared" si="3"/>
        <v>15</v>
      </c>
      <c r="AC6" s="75">
        <f t="shared" si="4"/>
        <v>136</v>
      </c>
      <c r="AD6" s="65">
        <f t="shared" si="5"/>
        <v>13</v>
      </c>
      <c r="AE6" s="76">
        <f t="shared" si="6"/>
        <v>276</v>
      </c>
      <c r="AF6" s="70">
        <f t="shared" si="7"/>
        <v>8</v>
      </c>
    </row>
    <row r="7" spans="1:32" ht="16.5" thickBot="1" x14ac:dyDescent="0.3">
      <c r="A7" s="1" t="str">
        <f>start!B15</f>
        <v>Josef</v>
      </c>
      <c r="B7" s="1" t="str">
        <f>start!C15</f>
        <v>Peiker</v>
      </c>
      <c r="C7" s="47" t="str">
        <f>start!E15</f>
        <v>Neratovice</v>
      </c>
      <c r="D7" s="48">
        <v>3</v>
      </c>
      <c r="E7" s="61">
        <v>8</v>
      </c>
      <c r="F7" s="61">
        <v>2</v>
      </c>
      <c r="G7" s="61">
        <v>2</v>
      </c>
      <c r="H7" s="61"/>
      <c r="I7" s="61"/>
      <c r="J7" s="61"/>
      <c r="K7" s="62"/>
      <c r="L7" s="60"/>
      <c r="M7" s="60"/>
      <c r="N7" s="63">
        <f t="shared" si="0"/>
        <v>15</v>
      </c>
      <c r="O7" s="64">
        <f t="shared" si="1"/>
        <v>132</v>
      </c>
      <c r="P7" s="65">
        <f t="shared" si="2"/>
        <v>12</v>
      </c>
      <c r="Q7" s="66"/>
      <c r="R7" s="61">
        <v>9</v>
      </c>
      <c r="S7" s="61">
        <v>4</v>
      </c>
      <c r="T7" s="61">
        <v>2</v>
      </c>
      <c r="U7" s="61"/>
      <c r="V7" s="61"/>
      <c r="W7" s="61"/>
      <c r="X7" s="79"/>
      <c r="Y7" s="79"/>
      <c r="Z7" s="79"/>
      <c r="AA7" s="67"/>
      <c r="AB7" s="63">
        <f t="shared" si="3"/>
        <v>15</v>
      </c>
      <c r="AC7" s="68">
        <f t="shared" si="4"/>
        <v>142</v>
      </c>
      <c r="AD7" s="65">
        <f t="shared" si="5"/>
        <v>6</v>
      </c>
      <c r="AE7" s="69">
        <f t="shared" si="6"/>
        <v>274</v>
      </c>
      <c r="AF7" s="70">
        <f t="shared" si="7"/>
        <v>10</v>
      </c>
    </row>
    <row r="8" spans="1:32" ht="16.5" thickBot="1" x14ac:dyDescent="0.3">
      <c r="A8" s="1" t="str">
        <f>start!B16</f>
        <v xml:space="preserve">Stanislav </v>
      </c>
      <c r="B8" s="1" t="str">
        <f>start!C16</f>
        <v>Voříšek</v>
      </c>
      <c r="C8" s="47" t="str">
        <f>start!E16</f>
        <v>ČMSJ</v>
      </c>
      <c r="D8" s="48">
        <v>7</v>
      </c>
      <c r="E8" s="49">
        <v>4</v>
      </c>
      <c r="F8" s="49">
        <v>4</v>
      </c>
      <c r="G8" s="49"/>
      <c r="H8" s="49"/>
      <c r="I8" s="49"/>
      <c r="J8" s="49"/>
      <c r="K8" s="71"/>
      <c r="L8" s="72"/>
      <c r="M8" s="72"/>
      <c r="N8" s="63">
        <f t="shared" si="0"/>
        <v>15</v>
      </c>
      <c r="O8" s="73">
        <f t="shared" si="1"/>
        <v>138</v>
      </c>
      <c r="P8" s="65">
        <f t="shared" si="2"/>
        <v>9</v>
      </c>
      <c r="Q8" s="66"/>
      <c r="R8" s="49">
        <v>10</v>
      </c>
      <c r="S8" s="49">
        <v>3</v>
      </c>
      <c r="T8" s="49">
        <v>2</v>
      </c>
      <c r="U8" s="49"/>
      <c r="V8" s="49"/>
      <c r="W8" s="49"/>
      <c r="X8" s="50"/>
      <c r="Y8" s="50"/>
      <c r="Z8" s="50"/>
      <c r="AA8" s="74"/>
      <c r="AB8" s="63">
        <f t="shared" si="3"/>
        <v>15</v>
      </c>
      <c r="AC8" s="75">
        <f t="shared" si="4"/>
        <v>143</v>
      </c>
      <c r="AD8" s="65">
        <f t="shared" si="5"/>
        <v>5</v>
      </c>
      <c r="AE8" s="76">
        <f t="shared" si="6"/>
        <v>281</v>
      </c>
      <c r="AF8" s="70">
        <f t="shared" si="7"/>
        <v>5</v>
      </c>
    </row>
    <row r="9" spans="1:32" ht="16.5" thickBot="1" x14ac:dyDescent="0.3">
      <c r="A9" s="1" t="str">
        <f>start!B17</f>
        <v>Karel</v>
      </c>
      <c r="B9" s="1" t="str">
        <f>start!C17</f>
        <v>Šmíd</v>
      </c>
      <c r="C9" s="47" t="str">
        <f>start!E17</f>
        <v>ČMSJ</v>
      </c>
      <c r="D9" s="48">
        <v>8</v>
      </c>
      <c r="E9" s="61">
        <v>3</v>
      </c>
      <c r="F9" s="61">
        <v>4</v>
      </c>
      <c r="G9" s="61"/>
      <c r="H9" s="61"/>
      <c r="I9" s="61"/>
      <c r="J9" s="61"/>
      <c r="K9" s="62"/>
      <c r="L9" s="60"/>
      <c r="M9" s="60"/>
      <c r="N9" s="63">
        <f t="shared" si="0"/>
        <v>15</v>
      </c>
      <c r="O9" s="64">
        <f t="shared" si="1"/>
        <v>139</v>
      </c>
      <c r="P9" s="65">
        <f t="shared" si="2"/>
        <v>7</v>
      </c>
      <c r="Q9" s="66"/>
      <c r="R9" s="61">
        <v>5</v>
      </c>
      <c r="S9" s="61">
        <v>10</v>
      </c>
      <c r="T9" s="61"/>
      <c r="U9" s="61"/>
      <c r="V9" s="61"/>
      <c r="W9" s="61"/>
      <c r="X9" s="79"/>
      <c r="Y9" s="79"/>
      <c r="Z9" s="79"/>
      <c r="AA9" s="67"/>
      <c r="AB9" s="63">
        <f t="shared" si="3"/>
        <v>15</v>
      </c>
      <c r="AC9" s="68">
        <f t="shared" si="4"/>
        <v>140</v>
      </c>
      <c r="AD9" s="65">
        <f t="shared" si="5"/>
        <v>11</v>
      </c>
      <c r="AE9" s="69">
        <f t="shared" si="6"/>
        <v>279</v>
      </c>
      <c r="AF9" s="70">
        <f t="shared" si="7"/>
        <v>6</v>
      </c>
    </row>
    <row r="10" spans="1:32" ht="16.5" thickBot="1" x14ac:dyDescent="0.3">
      <c r="A10" s="1" t="str">
        <f>start!B18</f>
        <v>Viktor</v>
      </c>
      <c r="B10" s="1" t="str">
        <f>start!C18</f>
        <v>Jansa</v>
      </c>
      <c r="C10" s="47" t="str">
        <f>start!E18</f>
        <v>ČMSJ</v>
      </c>
      <c r="D10" s="48"/>
      <c r="E10" s="49">
        <v>3</v>
      </c>
      <c r="F10" s="49">
        <v>5</v>
      </c>
      <c r="G10" s="49"/>
      <c r="H10" s="49">
        <v>1</v>
      </c>
      <c r="I10" s="49">
        <v>3</v>
      </c>
      <c r="J10" s="49">
        <v>1</v>
      </c>
      <c r="K10" s="71"/>
      <c r="L10" s="72"/>
      <c r="M10" s="72"/>
      <c r="N10" s="63">
        <f t="shared" si="0"/>
        <v>13</v>
      </c>
      <c r="O10" s="73">
        <f t="shared" si="1"/>
        <v>92</v>
      </c>
      <c r="P10" s="65">
        <f t="shared" si="2"/>
        <v>26</v>
      </c>
      <c r="Q10" s="66"/>
      <c r="R10" s="49">
        <v>1</v>
      </c>
      <c r="S10" s="49">
        <v>7</v>
      </c>
      <c r="T10" s="49">
        <v>6</v>
      </c>
      <c r="U10" s="49">
        <v>1</v>
      </c>
      <c r="V10" s="49"/>
      <c r="W10" s="49"/>
      <c r="X10" s="50"/>
      <c r="Y10" s="50"/>
      <c r="Z10" s="50"/>
      <c r="AA10" s="74"/>
      <c r="AB10" s="63">
        <f t="shared" si="3"/>
        <v>15</v>
      </c>
      <c r="AC10" s="75">
        <f t="shared" si="4"/>
        <v>128</v>
      </c>
      <c r="AD10" s="65">
        <f t="shared" si="5"/>
        <v>20</v>
      </c>
      <c r="AE10" s="76">
        <f t="shared" si="6"/>
        <v>220</v>
      </c>
      <c r="AF10" s="70">
        <f t="shared" si="7"/>
        <v>25</v>
      </c>
    </row>
    <row r="11" spans="1:32" ht="16.5" thickBot="1" x14ac:dyDescent="0.3">
      <c r="A11" s="1" t="str">
        <f>start!B19</f>
        <v>Ruda</v>
      </c>
      <c r="B11" s="1" t="str">
        <f>start!C19</f>
        <v>Trojan</v>
      </c>
      <c r="C11" s="47" t="str">
        <f>start!E19</f>
        <v>Suchdol</v>
      </c>
      <c r="D11" s="48">
        <v>8</v>
      </c>
      <c r="E11" s="61">
        <v>7</v>
      </c>
      <c r="F11" s="61"/>
      <c r="G11" s="61"/>
      <c r="H11" s="61"/>
      <c r="I11" s="61"/>
      <c r="J11" s="61"/>
      <c r="K11" s="62"/>
      <c r="L11" s="60"/>
      <c r="M11" s="60"/>
      <c r="N11" s="63">
        <f t="shared" si="0"/>
        <v>15</v>
      </c>
      <c r="O11" s="64">
        <f t="shared" si="1"/>
        <v>143</v>
      </c>
      <c r="P11" s="65">
        <f t="shared" si="2"/>
        <v>1</v>
      </c>
      <c r="Q11" s="66"/>
      <c r="R11" s="61">
        <v>13</v>
      </c>
      <c r="S11" s="61">
        <v>2</v>
      </c>
      <c r="T11" s="61"/>
      <c r="U11" s="61"/>
      <c r="V11" s="61"/>
      <c r="W11" s="61"/>
      <c r="X11" s="79"/>
      <c r="Y11" s="79"/>
      <c r="Z11" s="79"/>
      <c r="AA11" s="67"/>
      <c r="AB11" s="63">
        <f t="shared" si="3"/>
        <v>15</v>
      </c>
      <c r="AC11" s="68">
        <f t="shared" si="4"/>
        <v>148</v>
      </c>
      <c r="AD11" s="65">
        <f t="shared" si="5"/>
        <v>1</v>
      </c>
      <c r="AE11" s="69">
        <f t="shared" si="6"/>
        <v>291</v>
      </c>
      <c r="AF11" s="70">
        <f t="shared" si="7"/>
        <v>1</v>
      </c>
    </row>
    <row r="12" spans="1:32" ht="16.5" thickBot="1" x14ac:dyDescent="0.3">
      <c r="A12" s="1" t="str">
        <f>start!B20</f>
        <v>Jozef</v>
      </c>
      <c r="B12" s="1" t="str">
        <f>start!C20</f>
        <v>Koval</v>
      </c>
      <c r="C12" s="47">
        <f>start!E20</f>
        <v>0</v>
      </c>
      <c r="D12" s="48">
        <v>1</v>
      </c>
      <c r="E12" s="49">
        <v>6</v>
      </c>
      <c r="F12" s="49">
        <v>4</v>
      </c>
      <c r="G12" s="49">
        <v>2</v>
      </c>
      <c r="H12" s="49">
        <v>1</v>
      </c>
      <c r="I12" s="49">
        <v>1</v>
      </c>
      <c r="J12" s="49"/>
      <c r="K12" s="71"/>
      <c r="L12" s="72"/>
      <c r="M12" s="72"/>
      <c r="N12" s="63">
        <f t="shared" si="0"/>
        <v>15</v>
      </c>
      <c r="O12" s="73">
        <f t="shared" si="1"/>
        <v>121</v>
      </c>
      <c r="P12" s="65">
        <f t="shared" si="2"/>
        <v>22</v>
      </c>
      <c r="Q12" s="66"/>
      <c r="R12" s="49">
        <v>4</v>
      </c>
      <c r="S12" s="49">
        <v>5</v>
      </c>
      <c r="T12" s="49">
        <v>6</v>
      </c>
      <c r="U12" s="49"/>
      <c r="V12" s="49"/>
      <c r="W12" s="49"/>
      <c r="X12" s="50"/>
      <c r="Y12" s="50"/>
      <c r="Z12" s="50"/>
      <c r="AA12" s="74"/>
      <c r="AB12" s="63">
        <f t="shared" si="3"/>
        <v>15</v>
      </c>
      <c r="AC12" s="75">
        <f t="shared" si="4"/>
        <v>133</v>
      </c>
      <c r="AD12" s="65">
        <f t="shared" si="5"/>
        <v>15</v>
      </c>
      <c r="AE12" s="76">
        <f t="shared" si="6"/>
        <v>254</v>
      </c>
      <c r="AF12" s="70">
        <f t="shared" si="7"/>
        <v>19</v>
      </c>
    </row>
    <row r="13" spans="1:32" ht="16.5" thickBot="1" x14ac:dyDescent="0.3">
      <c r="A13" s="1" t="str">
        <f>start!B21</f>
        <v>Radek</v>
      </c>
      <c r="B13" s="1" t="str">
        <f>start!C21</f>
        <v>Ullmann</v>
      </c>
      <c r="C13" s="47">
        <f>start!E21</f>
        <v>0</v>
      </c>
      <c r="D13" s="48">
        <v>8</v>
      </c>
      <c r="E13" s="61">
        <v>7</v>
      </c>
      <c r="F13" s="61"/>
      <c r="G13" s="61"/>
      <c r="H13" s="61"/>
      <c r="I13" s="61"/>
      <c r="J13" s="61"/>
      <c r="K13" s="62"/>
      <c r="L13" s="60"/>
      <c r="M13" s="60"/>
      <c r="N13" s="63">
        <f t="shared" si="0"/>
        <v>15</v>
      </c>
      <c r="O13" s="64">
        <f t="shared" si="1"/>
        <v>143</v>
      </c>
      <c r="P13" s="65">
        <f t="shared" si="2"/>
        <v>1</v>
      </c>
      <c r="Q13" s="66"/>
      <c r="R13" s="61">
        <v>11</v>
      </c>
      <c r="S13" s="61">
        <v>4</v>
      </c>
      <c r="T13" s="61"/>
      <c r="U13" s="61"/>
      <c r="V13" s="61"/>
      <c r="W13" s="61"/>
      <c r="X13" s="79"/>
      <c r="Y13" s="79"/>
      <c r="Z13" s="79"/>
      <c r="AA13" s="67"/>
      <c r="AB13" s="63">
        <f t="shared" si="3"/>
        <v>15</v>
      </c>
      <c r="AC13" s="68">
        <f t="shared" si="4"/>
        <v>146</v>
      </c>
      <c r="AD13" s="65">
        <f t="shared" si="5"/>
        <v>2</v>
      </c>
      <c r="AE13" s="69">
        <f t="shared" si="6"/>
        <v>289</v>
      </c>
      <c r="AF13" s="70">
        <f t="shared" si="7"/>
        <v>2</v>
      </c>
    </row>
    <row r="14" spans="1:32" ht="16.5" thickBot="1" x14ac:dyDescent="0.3">
      <c r="A14" s="1" t="str">
        <f>start!B22</f>
        <v xml:space="preserve">Miroslav </v>
      </c>
      <c r="B14" s="1" t="str">
        <f>start!C22</f>
        <v>Matějka</v>
      </c>
      <c r="C14" s="47" t="str">
        <f>start!E22</f>
        <v>Beroun</v>
      </c>
      <c r="D14" s="48">
        <v>9</v>
      </c>
      <c r="E14" s="49">
        <v>4</v>
      </c>
      <c r="F14" s="49">
        <v>2</v>
      </c>
      <c r="G14" s="49"/>
      <c r="H14" s="49"/>
      <c r="I14" s="49"/>
      <c r="J14" s="49"/>
      <c r="K14" s="71"/>
      <c r="L14" s="72"/>
      <c r="M14" s="72"/>
      <c r="N14" s="63">
        <f t="shared" si="0"/>
        <v>15</v>
      </c>
      <c r="O14" s="73">
        <f t="shared" si="1"/>
        <v>142</v>
      </c>
      <c r="P14" s="65">
        <f t="shared" si="2"/>
        <v>3</v>
      </c>
      <c r="Q14" s="66"/>
      <c r="R14" s="49">
        <v>4</v>
      </c>
      <c r="S14" s="49">
        <v>8</v>
      </c>
      <c r="T14" s="49">
        <v>3</v>
      </c>
      <c r="U14" s="49"/>
      <c r="V14" s="49"/>
      <c r="W14" s="49"/>
      <c r="X14" s="50"/>
      <c r="Y14" s="50"/>
      <c r="Z14" s="50"/>
      <c r="AA14" s="74"/>
      <c r="AB14" s="63">
        <f t="shared" si="3"/>
        <v>15</v>
      </c>
      <c r="AC14" s="68">
        <f t="shared" si="4"/>
        <v>136</v>
      </c>
      <c r="AD14" s="65">
        <f t="shared" si="5"/>
        <v>13</v>
      </c>
      <c r="AE14" s="76">
        <f t="shared" si="6"/>
        <v>278</v>
      </c>
      <c r="AF14" s="70">
        <f t="shared" si="7"/>
        <v>7</v>
      </c>
    </row>
    <row r="15" spans="1:32" ht="16.5" thickBot="1" x14ac:dyDescent="0.3">
      <c r="A15" s="1" t="str">
        <f>start!B23</f>
        <v>Pavel</v>
      </c>
      <c r="B15" s="1" t="str">
        <f>start!C23</f>
        <v>Augusta</v>
      </c>
      <c r="C15" s="47" t="str">
        <f>start!E23</f>
        <v>Beroun</v>
      </c>
      <c r="D15" s="48">
        <v>3</v>
      </c>
      <c r="E15" s="61">
        <v>6</v>
      </c>
      <c r="F15" s="61">
        <v>6</v>
      </c>
      <c r="G15" s="61"/>
      <c r="H15" s="61"/>
      <c r="I15" s="61"/>
      <c r="J15" s="61"/>
      <c r="K15" s="62"/>
      <c r="L15" s="60"/>
      <c r="M15" s="60"/>
      <c r="N15" s="63">
        <f t="shared" si="0"/>
        <v>15</v>
      </c>
      <c r="O15" s="64">
        <f t="shared" si="1"/>
        <v>132</v>
      </c>
      <c r="P15" s="65">
        <f t="shared" si="2"/>
        <v>12</v>
      </c>
      <c r="Q15" s="66"/>
      <c r="R15" s="61">
        <v>8</v>
      </c>
      <c r="S15" s="61">
        <v>5</v>
      </c>
      <c r="T15" s="61">
        <v>2</v>
      </c>
      <c r="U15" s="61"/>
      <c r="V15" s="61"/>
      <c r="W15" s="61"/>
      <c r="X15" s="79"/>
      <c r="Y15" s="79"/>
      <c r="Z15" s="79"/>
      <c r="AA15" s="67"/>
      <c r="AB15" s="63">
        <f t="shared" si="3"/>
        <v>15</v>
      </c>
      <c r="AC15" s="68">
        <f t="shared" si="4"/>
        <v>141</v>
      </c>
      <c r="AD15" s="65">
        <f t="shared" si="5"/>
        <v>8</v>
      </c>
      <c r="AE15" s="69">
        <f t="shared" si="6"/>
        <v>273</v>
      </c>
      <c r="AF15" s="70">
        <f t="shared" si="7"/>
        <v>12</v>
      </c>
    </row>
    <row r="16" spans="1:32" ht="16.5" thickBot="1" x14ac:dyDescent="0.3">
      <c r="A16" s="1" t="str">
        <f>start!B24</f>
        <v>Milan</v>
      </c>
      <c r="B16" s="1" t="str">
        <f>start!C24</f>
        <v>Dupal</v>
      </c>
      <c r="C16" s="47">
        <f>start!E24</f>
        <v>0</v>
      </c>
      <c r="D16" s="48">
        <v>4</v>
      </c>
      <c r="E16" s="49">
        <v>6</v>
      </c>
      <c r="F16" s="49">
        <v>3</v>
      </c>
      <c r="G16" s="49">
        <v>2</v>
      </c>
      <c r="H16" s="49"/>
      <c r="I16" s="49"/>
      <c r="J16" s="49"/>
      <c r="K16" s="71"/>
      <c r="L16" s="72"/>
      <c r="M16" s="72"/>
      <c r="N16" s="63">
        <f t="shared" si="0"/>
        <v>15</v>
      </c>
      <c r="O16" s="73">
        <f t="shared" si="1"/>
        <v>132</v>
      </c>
      <c r="P16" s="65">
        <f t="shared" si="2"/>
        <v>12</v>
      </c>
      <c r="Q16" s="66"/>
      <c r="R16" s="49">
        <v>1</v>
      </c>
      <c r="S16" s="49">
        <v>6</v>
      </c>
      <c r="T16" s="49">
        <v>7</v>
      </c>
      <c r="U16" s="49">
        <v>1</v>
      </c>
      <c r="V16" s="49"/>
      <c r="W16" s="49"/>
      <c r="X16" s="50"/>
      <c r="Y16" s="50"/>
      <c r="Z16" s="50"/>
      <c r="AA16" s="74"/>
      <c r="AB16" s="63">
        <f t="shared" si="3"/>
        <v>15</v>
      </c>
      <c r="AC16" s="68">
        <f t="shared" si="4"/>
        <v>127</v>
      </c>
      <c r="AD16" s="65">
        <f t="shared" si="5"/>
        <v>21</v>
      </c>
      <c r="AE16" s="76">
        <f t="shared" si="6"/>
        <v>259</v>
      </c>
      <c r="AF16" s="70">
        <f t="shared" si="7"/>
        <v>16</v>
      </c>
    </row>
    <row r="17" spans="1:32" ht="16.5" thickBot="1" x14ac:dyDescent="0.3">
      <c r="A17" s="1" t="str">
        <f>start!B25</f>
        <v>Milan</v>
      </c>
      <c r="B17" s="1" t="str">
        <f>start!C25</f>
        <v>Holeyšovský</v>
      </c>
      <c r="C17" s="47">
        <f>start!E25</f>
        <v>0</v>
      </c>
      <c r="D17" s="48">
        <v>5</v>
      </c>
      <c r="E17" s="61">
        <v>9</v>
      </c>
      <c r="F17" s="61">
        <v>1</v>
      </c>
      <c r="G17" s="61"/>
      <c r="H17" s="61"/>
      <c r="I17" s="61"/>
      <c r="J17" s="61"/>
      <c r="K17" s="62"/>
      <c r="L17" s="60"/>
      <c r="M17" s="60"/>
      <c r="N17" s="63">
        <f t="shared" si="0"/>
        <v>15</v>
      </c>
      <c r="O17" s="64">
        <f t="shared" si="1"/>
        <v>139</v>
      </c>
      <c r="P17" s="65">
        <f t="shared" si="2"/>
        <v>7</v>
      </c>
      <c r="Q17" s="66"/>
      <c r="R17" s="61">
        <v>1</v>
      </c>
      <c r="S17" s="61">
        <v>6</v>
      </c>
      <c r="T17" s="61">
        <v>7</v>
      </c>
      <c r="U17" s="61">
        <v>1</v>
      </c>
      <c r="V17" s="61"/>
      <c r="W17" s="61"/>
      <c r="X17" s="79"/>
      <c r="Y17" s="79"/>
      <c r="Z17" s="79"/>
      <c r="AA17" s="67"/>
      <c r="AB17" s="63">
        <f t="shared" si="3"/>
        <v>15</v>
      </c>
      <c r="AC17" s="68">
        <f t="shared" si="4"/>
        <v>127</v>
      </c>
      <c r="AD17" s="65">
        <f t="shared" si="5"/>
        <v>21</v>
      </c>
      <c r="AE17" s="69">
        <f t="shared" si="6"/>
        <v>266</v>
      </c>
      <c r="AF17" s="70">
        <f t="shared" si="7"/>
        <v>14</v>
      </c>
    </row>
    <row r="18" spans="1:32" ht="16.5" thickBot="1" x14ac:dyDescent="0.3">
      <c r="A18" s="1" t="str">
        <f>start!B26</f>
        <v>Emil</v>
      </c>
      <c r="B18" s="1" t="str">
        <f>start!C26</f>
        <v>Markup</v>
      </c>
      <c r="C18" s="47">
        <f>start!E26</f>
        <v>0</v>
      </c>
      <c r="D18" s="89">
        <v>3</v>
      </c>
      <c r="E18" s="49">
        <v>4</v>
      </c>
      <c r="F18" s="49">
        <v>3</v>
      </c>
      <c r="G18" s="49">
        <v>3</v>
      </c>
      <c r="H18" s="49">
        <v>2</v>
      </c>
      <c r="I18" s="49"/>
      <c r="J18" s="49"/>
      <c r="K18" s="71"/>
      <c r="L18" s="72"/>
      <c r="M18" s="72"/>
      <c r="N18" s="63">
        <f t="shared" si="0"/>
        <v>15</v>
      </c>
      <c r="O18" s="73">
        <f t="shared" si="1"/>
        <v>123</v>
      </c>
      <c r="P18" s="65">
        <f t="shared" si="2"/>
        <v>21</v>
      </c>
      <c r="Q18" s="66"/>
      <c r="R18" s="49">
        <v>2</v>
      </c>
      <c r="S18" s="49">
        <v>5</v>
      </c>
      <c r="T18" s="49">
        <v>2</v>
      </c>
      <c r="U18" s="49">
        <v>4</v>
      </c>
      <c r="V18" s="49"/>
      <c r="W18" s="49"/>
      <c r="X18" s="50"/>
      <c r="Y18" s="50"/>
      <c r="Z18" s="50"/>
      <c r="AA18" s="74"/>
      <c r="AB18" s="63">
        <f t="shared" si="3"/>
        <v>13</v>
      </c>
      <c r="AC18" s="68">
        <f t="shared" si="4"/>
        <v>109</v>
      </c>
      <c r="AD18" s="65">
        <f t="shared" si="5"/>
        <v>25</v>
      </c>
      <c r="AE18" s="76">
        <f t="shared" si="6"/>
        <v>232</v>
      </c>
      <c r="AF18" s="70">
        <f t="shared" si="7"/>
        <v>23</v>
      </c>
    </row>
    <row r="19" spans="1:32" ht="16.5" thickBot="1" x14ac:dyDescent="0.3">
      <c r="A19" s="1" t="str">
        <f>start!B27</f>
        <v>Ivo</v>
      </c>
      <c r="B19" s="1" t="str">
        <f>start!C27</f>
        <v>Rašovský</v>
      </c>
      <c r="C19" s="47">
        <f>start!E35</f>
        <v>0</v>
      </c>
      <c r="D19" s="89">
        <v>4</v>
      </c>
      <c r="E19" s="60">
        <v>7</v>
      </c>
      <c r="F19" s="60">
        <v>4</v>
      </c>
      <c r="G19" s="60"/>
      <c r="H19" s="60"/>
      <c r="I19" s="60"/>
      <c r="J19" s="60"/>
      <c r="K19" s="60"/>
      <c r="L19" s="60"/>
      <c r="M19" s="60"/>
      <c r="N19" s="82">
        <f t="shared" si="0"/>
        <v>15</v>
      </c>
      <c r="O19" s="83">
        <f t="shared" si="1"/>
        <v>135</v>
      </c>
      <c r="P19" s="84">
        <f t="shared" si="2"/>
        <v>11</v>
      </c>
      <c r="Q19" s="66"/>
      <c r="R19" s="60">
        <v>6</v>
      </c>
      <c r="S19" s="60">
        <v>9</v>
      </c>
      <c r="T19" s="60"/>
      <c r="U19" s="60"/>
      <c r="V19" s="60"/>
      <c r="W19" s="60"/>
      <c r="X19" s="60"/>
      <c r="Y19" s="79"/>
      <c r="Z19" s="79"/>
      <c r="AA19" s="67"/>
      <c r="AB19" s="82">
        <f t="shared" si="3"/>
        <v>15</v>
      </c>
      <c r="AC19" s="68">
        <f t="shared" si="4"/>
        <v>141</v>
      </c>
      <c r="AD19" s="65">
        <f t="shared" si="5"/>
        <v>8</v>
      </c>
      <c r="AE19" s="86">
        <f t="shared" si="6"/>
        <v>276</v>
      </c>
      <c r="AF19" s="87">
        <f t="shared" si="7"/>
        <v>8</v>
      </c>
    </row>
    <row r="20" spans="1:32" ht="16.5" thickBot="1" x14ac:dyDescent="0.3">
      <c r="A20" s="1" t="str">
        <f>start!B28</f>
        <v>Dominik</v>
      </c>
      <c r="B20" s="1" t="str">
        <f>start!C28</f>
        <v>Rašovský</v>
      </c>
      <c r="C20" s="47">
        <f>start!E36</f>
        <v>0</v>
      </c>
      <c r="D20" s="89">
        <v>2</v>
      </c>
      <c r="E20" s="72">
        <v>4</v>
      </c>
      <c r="F20" s="72">
        <v>1</v>
      </c>
      <c r="G20" s="72">
        <v>4</v>
      </c>
      <c r="H20" s="72">
        <v>4</v>
      </c>
      <c r="I20" s="72"/>
      <c r="J20" s="72"/>
      <c r="K20" s="72"/>
      <c r="L20" s="72"/>
      <c r="M20" s="72"/>
      <c r="N20" s="82">
        <f t="shared" si="0"/>
        <v>15</v>
      </c>
      <c r="O20" s="83">
        <f t="shared" si="1"/>
        <v>116</v>
      </c>
      <c r="P20" s="84">
        <f t="shared" si="2"/>
        <v>24</v>
      </c>
      <c r="Q20" s="66"/>
      <c r="R20" s="72"/>
      <c r="S20" s="72">
        <v>2</v>
      </c>
      <c r="T20" s="72">
        <v>3</v>
      </c>
      <c r="U20" s="72">
        <v>7</v>
      </c>
      <c r="V20" s="72"/>
      <c r="W20" s="72"/>
      <c r="X20" s="72"/>
      <c r="Y20" s="50"/>
      <c r="Z20" s="50"/>
      <c r="AA20" s="74"/>
      <c r="AB20" s="82">
        <f t="shared" si="3"/>
        <v>12</v>
      </c>
      <c r="AC20" s="68">
        <f t="shared" si="4"/>
        <v>91</v>
      </c>
      <c r="AD20" s="65">
        <f t="shared" si="5"/>
        <v>26</v>
      </c>
      <c r="AE20" s="86">
        <f t="shared" si="6"/>
        <v>207</v>
      </c>
      <c r="AF20" s="87">
        <f t="shared" si="7"/>
        <v>26</v>
      </c>
    </row>
    <row r="21" spans="1:32" ht="16.5" thickBot="1" x14ac:dyDescent="0.3">
      <c r="A21" s="1" t="str">
        <f>start!B33</f>
        <v>Radko</v>
      </c>
      <c r="B21" s="1" t="str">
        <f>start!C33</f>
        <v>Beránek</v>
      </c>
      <c r="C21" s="47">
        <f>start!E37</f>
        <v>0</v>
      </c>
      <c r="D21" s="89">
        <v>5</v>
      </c>
      <c r="E21" s="60">
        <v>7</v>
      </c>
      <c r="F21" s="60">
        <v>3</v>
      </c>
      <c r="G21" s="60"/>
      <c r="H21" s="60"/>
      <c r="I21" s="60"/>
      <c r="J21" s="60"/>
      <c r="K21" s="60"/>
      <c r="L21" s="60"/>
      <c r="M21" s="60"/>
      <c r="N21" s="82">
        <f t="shared" si="0"/>
        <v>15</v>
      </c>
      <c r="O21" s="83">
        <f t="shared" si="1"/>
        <v>137</v>
      </c>
      <c r="P21" s="84">
        <f t="shared" si="2"/>
        <v>10</v>
      </c>
      <c r="Q21" s="66"/>
      <c r="R21" s="60">
        <v>4</v>
      </c>
      <c r="S21" s="60">
        <v>9</v>
      </c>
      <c r="T21" s="60">
        <v>2</v>
      </c>
      <c r="U21" s="60"/>
      <c r="V21" s="60"/>
      <c r="W21" s="60"/>
      <c r="X21" s="60"/>
      <c r="Y21" s="79"/>
      <c r="Z21" s="79"/>
      <c r="AA21" s="67"/>
      <c r="AB21" s="82">
        <f t="shared" si="3"/>
        <v>15</v>
      </c>
      <c r="AC21" s="68">
        <f t="shared" si="4"/>
        <v>137</v>
      </c>
      <c r="AD21" s="65">
        <f t="shared" si="5"/>
        <v>12</v>
      </c>
      <c r="AE21" s="86">
        <f t="shared" si="6"/>
        <v>274</v>
      </c>
      <c r="AF21" s="87">
        <f t="shared" si="7"/>
        <v>10</v>
      </c>
    </row>
    <row r="22" spans="1:32" ht="16.5" thickBot="1" x14ac:dyDescent="0.3">
      <c r="A22" s="1" t="str">
        <f>start!B34</f>
        <v>Josef</v>
      </c>
      <c r="B22" s="1" t="str">
        <f>start!C34</f>
        <v>Motyčka</v>
      </c>
      <c r="C22" s="47">
        <f>start!E38</f>
        <v>0</v>
      </c>
      <c r="D22" s="89">
        <v>7</v>
      </c>
      <c r="E22" s="72">
        <v>8</v>
      </c>
      <c r="F22" s="72"/>
      <c r="G22" s="72"/>
      <c r="H22" s="72"/>
      <c r="I22" s="72"/>
      <c r="J22" s="72"/>
      <c r="K22" s="72"/>
      <c r="L22" s="72"/>
      <c r="M22" s="72"/>
      <c r="N22" s="82">
        <f t="shared" si="0"/>
        <v>15</v>
      </c>
      <c r="O22" s="83">
        <f t="shared" si="1"/>
        <v>142</v>
      </c>
      <c r="P22" s="84">
        <f t="shared" si="2"/>
        <v>3</v>
      </c>
      <c r="Q22" s="66"/>
      <c r="R22" s="72">
        <v>11</v>
      </c>
      <c r="S22" s="72">
        <v>4</v>
      </c>
      <c r="T22" s="72"/>
      <c r="U22" s="72"/>
      <c r="V22" s="72"/>
      <c r="W22" s="72"/>
      <c r="X22" s="72"/>
      <c r="Y22" s="50"/>
      <c r="Z22" s="50"/>
      <c r="AA22" s="74"/>
      <c r="AB22" s="82">
        <f t="shared" si="3"/>
        <v>15</v>
      </c>
      <c r="AC22" s="68">
        <f t="shared" si="4"/>
        <v>146</v>
      </c>
      <c r="AD22" s="84">
        <f t="shared" si="5"/>
        <v>2</v>
      </c>
      <c r="AE22" s="86">
        <f t="shared" si="6"/>
        <v>288</v>
      </c>
      <c r="AF22" s="87">
        <f t="shared" si="7"/>
        <v>3</v>
      </c>
    </row>
    <row r="23" spans="1:32" ht="16.5" thickBot="1" x14ac:dyDescent="0.3">
      <c r="A23" s="1" t="str">
        <f>start!B35</f>
        <v>Lída</v>
      </c>
      <c r="B23" s="1" t="str">
        <f>start!C35</f>
        <v>Chocholoušová</v>
      </c>
      <c r="C23" s="47">
        <f>start!E39</f>
        <v>0</v>
      </c>
      <c r="D23" s="89"/>
      <c r="E23" s="60">
        <v>4</v>
      </c>
      <c r="F23" s="60">
        <v>9</v>
      </c>
      <c r="G23" s="60">
        <v>1</v>
      </c>
      <c r="H23" s="60">
        <v>1</v>
      </c>
      <c r="I23" s="60"/>
      <c r="J23" s="60"/>
      <c r="K23" s="60"/>
      <c r="L23" s="60"/>
      <c r="M23" s="60"/>
      <c r="N23" s="82">
        <f t="shared" si="0"/>
        <v>15</v>
      </c>
      <c r="O23" s="83">
        <f t="shared" si="1"/>
        <v>121</v>
      </c>
      <c r="P23" s="84">
        <f t="shared" si="2"/>
        <v>22</v>
      </c>
      <c r="Q23" s="66"/>
      <c r="R23" s="60">
        <v>1</v>
      </c>
      <c r="S23" s="60">
        <v>9</v>
      </c>
      <c r="T23" s="60">
        <v>4</v>
      </c>
      <c r="U23" s="60">
        <v>1</v>
      </c>
      <c r="V23" s="60"/>
      <c r="W23" s="60"/>
      <c r="X23" s="60"/>
      <c r="Y23" s="79"/>
      <c r="Z23" s="79"/>
      <c r="AA23" s="67"/>
      <c r="AB23" s="82">
        <f t="shared" si="3"/>
        <v>15</v>
      </c>
      <c r="AC23" s="68">
        <f t="shared" si="4"/>
        <v>130</v>
      </c>
      <c r="AD23" s="84">
        <f t="shared" si="5"/>
        <v>18</v>
      </c>
      <c r="AE23" s="86">
        <f t="shared" si="6"/>
        <v>251</v>
      </c>
      <c r="AF23" s="87">
        <f t="shared" si="7"/>
        <v>21</v>
      </c>
    </row>
    <row r="24" spans="1:32" ht="16.5" thickBot="1" x14ac:dyDescent="0.3">
      <c r="A24" s="1" t="str">
        <f>start!B36</f>
        <v>Luboš</v>
      </c>
      <c r="B24" s="1" t="str">
        <f>start!C36</f>
        <v>Novotný</v>
      </c>
      <c r="C24" s="47">
        <f>start!E40</f>
        <v>0</v>
      </c>
      <c r="D24" s="89">
        <v>3</v>
      </c>
      <c r="E24" s="72">
        <v>7</v>
      </c>
      <c r="F24" s="72">
        <v>4</v>
      </c>
      <c r="G24" s="72">
        <v>1</v>
      </c>
      <c r="H24" s="72"/>
      <c r="I24" s="72"/>
      <c r="J24" s="72"/>
      <c r="K24" s="72"/>
      <c r="L24" s="72"/>
      <c r="M24" s="72"/>
      <c r="N24" s="82">
        <f t="shared" si="0"/>
        <v>15</v>
      </c>
      <c r="O24" s="83">
        <f t="shared" si="1"/>
        <v>132</v>
      </c>
      <c r="P24" s="84">
        <f t="shared" si="2"/>
        <v>12</v>
      </c>
      <c r="Q24" s="66"/>
      <c r="R24" s="72">
        <v>7</v>
      </c>
      <c r="S24" s="72">
        <v>7</v>
      </c>
      <c r="T24" s="72">
        <v>1</v>
      </c>
      <c r="U24" s="72"/>
      <c r="V24" s="72"/>
      <c r="W24" s="72"/>
      <c r="X24" s="72"/>
      <c r="Y24" s="50"/>
      <c r="Z24" s="50"/>
      <c r="AA24" s="74"/>
      <c r="AB24" s="82">
        <f t="shared" si="3"/>
        <v>15</v>
      </c>
      <c r="AC24" s="68">
        <f t="shared" si="4"/>
        <v>141</v>
      </c>
      <c r="AD24" s="84">
        <f t="shared" si="5"/>
        <v>8</v>
      </c>
      <c r="AE24" s="86">
        <f t="shared" si="6"/>
        <v>273</v>
      </c>
      <c r="AF24" s="87">
        <f t="shared" si="7"/>
        <v>12</v>
      </c>
    </row>
    <row r="25" spans="1:32" ht="16.5" thickBot="1" x14ac:dyDescent="0.3">
      <c r="A25" s="1" t="str">
        <f>start!B37</f>
        <v>Milan</v>
      </c>
      <c r="B25" s="1" t="str">
        <f>start!C37</f>
        <v>Novotný</v>
      </c>
      <c r="C25" s="47">
        <f>start!E41</f>
        <v>0</v>
      </c>
      <c r="D25" s="89">
        <v>4</v>
      </c>
      <c r="E25" s="60">
        <v>7</v>
      </c>
      <c r="F25" s="60">
        <v>1</v>
      </c>
      <c r="G25" s="60">
        <v>3</v>
      </c>
      <c r="H25" s="60"/>
      <c r="I25" s="60"/>
      <c r="J25" s="60"/>
      <c r="K25" s="60"/>
      <c r="L25" s="60"/>
      <c r="M25" s="60"/>
      <c r="N25" s="82">
        <f t="shared" si="0"/>
        <v>15</v>
      </c>
      <c r="O25" s="83">
        <f t="shared" si="1"/>
        <v>132</v>
      </c>
      <c r="P25" s="84">
        <f t="shared" si="2"/>
        <v>12</v>
      </c>
      <c r="Q25" s="66"/>
      <c r="R25" s="60">
        <v>3</v>
      </c>
      <c r="S25" s="60">
        <v>3</v>
      </c>
      <c r="T25" s="60">
        <v>3</v>
      </c>
      <c r="U25" s="60">
        <v>5</v>
      </c>
      <c r="V25" s="60"/>
      <c r="W25" s="60">
        <v>0</v>
      </c>
      <c r="X25" s="60"/>
      <c r="Y25" s="79"/>
      <c r="Z25" s="79"/>
      <c r="AA25" s="67"/>
      <c r="AB25" s="82">
        <f t="shared" si="3"/>
        <v>14</v>
      </c>
      <c r="AC25" s="68">
        <f t="shared" si="4"/>
        <v>116</v>
      </c>
      <c r="AD25" s="84">
        <f t="shared" si="5"/>
        <v>24</v>
      </c>
      <c r="AE25" s="86">
        <f t="shared" si="6"/>
        <v>248</v>
      </c>
      <c r="AF25" s="87">
        <f t="shared" si="7"/>
        <v>22</v>
      </c>
    </row>
    <row r="26" spans="1:32" ht="16.5" thickBot="1" x14ac:dyDescent="0.3">
      <c r="A26" s="1" t="str">
        <f>start!B38</f>
        <v>Ladislav</v>
      </c>
      <c r="B26" s="1" t="str">
        <f>start!C38</f>
        <v>Regerzieger</v>
      </c>
      <c r="C26" s="47">
        <f>start!E42</f>
        <v>0</v>
      </c>
      <c r="D26" s="89">
        <v>1</v>
      </c>
      <c r="E26" s="72">
        <v>4</v>
      </c>
      <c r="F26" s="72">
        <v>8</v>
      </c>
      <c r="G26" s="72">
        <v>2</v>
      </c>
      <c r="H26" s="72"/>
      <c r="I26" s="72"/>
      <c r="J26" s="72"/>
      <c r="K26" s="72"/>
      <c r="L26" s="72"/>
      <c r="M26" s="72"/>
      <c r="N26" s="82">
        <f t="shared" si="0"/>
        <v>15</v>
      </c>
      <c r="O26" s="83">
        <f t="shared" si="1"/>
        <v>124</v>
      </c>
      <c r="P26" s="84">
        <f t="shared" si="2"/>
        <v>20</v>
      </c>
      <c r="Q26" s="66"/>
      <c r="R26" s="72">
        <v>7</v>
      </c>
      <c r="S26" s="72">
        <v>8</v>
      </c>
      <c r="T26" s="72"/>
      <c r="U26" s="72"/>
      <c r="V26" s="72"/>
      <c r="W26" s="72"/>
      <c r="X26" s="72"/>
      <c r="Y26" s="50"/>
      <c r="Z26" s="50"/>
      <c r="AA26" s="74"/>
      <c r="AB26" s="82">
        <f t="shared" si="3"/>
        <v>15</v>
      </c>
      <c r="AC26" s="68">
        <f t="shared" si="4"/>
        <v>142</v>
      </c>
      <c r="AD26" s="84">
        <f t="shared" si="5"/>
        <v>6</v>
      </c>
      <c r="AE26" s="86">
        <f t="shared" si="6"/>
        <v>266</v>
      </c>
      <c r="AF26" s="87">
        <f t="shared" si="7"/>
        <v>14</v>
      </c>
    </row>
    <row r="27" spans="1:32" ht="16.5" thickBot="1" x14ac:dyDescent="0.3">
      <c r="A27" s="1" t="str">
        <f>start!B39</f>
        <v>Karel</v>
      </c>
      <c r="B27" s="1" t="str">
        <f>start!C39</f>
        <v>Hartl ml.</v>
      </c>
      <c r="C27" s="47">
        <f>start!E43</f>
        <v>0</v>
      </c>
      <c r="D27" s="89">
        <v>1</v>
      </c>
      <c r="E27" s="60">
        <v>6</v>
      </c>
      <c r="F27" s="60">
        <v>6</v>
      </c>
      <c r="G27" s="60">
        <v>2</v>
      </c>
      <c r="H27" s="60"/>
      <c r="I27" s="60"/>
      <c r="J27" s="60"/>
      <c r="K27" s="60"/>
      <c r="L27" s="60"/>
      <c r="M27" s="60"/>
      <c r="N27" s="82">
        <f t="shared" si="0"/>
        <v>15</v>
      </c>
      <c r="O27" s="83">
        <f t="shared" si="1"/>
        <v>126</v>
      </c>
      <c r="P27" s="84">
        <f t="shared" si="2"/>
        <v>18</v>
      </c>
      <c r="Q27" s="66"/>
      <c r="R27" s="60">
        <v>3</v>
      </c>
      <c r="S27" s="60">
        <v>7</v>
      </c>
      <c r="T27" s="60">
        <v>5</v>
      </c>
      <c r="U27" s="60"/>
      <c r="V27" s="60"/>
      <c r="W27" s="60"/>
      <c r="X27" s="60"/>
      <c r="Y27" s="79"/>
      <c r="Z27" s="79"/>
      <c r="AA27" s="67"/>
      <c r="AB27" s="82">
        <f t="shared" si="3"/>
        <v>15</v>
      </c>
      <c r="AC27" s="68">
        <f t="shared" si="4"/>
        <v>133</v>
      </c>
      <c r="AD27" s="84">
        <f t="shared" si="5"/>
        <v>15</v>
      </c>
      <c r="AE27" s="86">
        <f t="shared" si="6"/>
        <v>259</v>
      </c>
      <c r="AF27" s="87">
        <f t="shared" si="7"/>
        <v>16</v>
      </c>
    </row>
    <row r="28" spans="1:32" ht="16.5" thickBot="1" x14ac:dyDescent="0.3">
      <c r="A28" s="1" t="str">
        <f>start!B40</f>
        <v>Petr</v>
      </c>
      <c r="B28" s="1" t="str">
        <f>start!C40</f>
        <v>Fiala</v>
      </c>
      <c r="C28" s="47">
        <f>start!E44</f>
        <v>0</v>
      </c>
      <c r="D28" s="89">
        <v>4</v>
      </c>
      <c r="E28" s="72">
        <v>4</v>
      </c>
      <c r="F28" s="72">
        <v>6</v>
      </c>
      <c r="G28" s="72">
        <v>1</v>
      </c>
      <c r="H28" s="72"/>
      <c r="I28" s="72"/>
      <c r="J28" s="72"/>
      <c r="K28" s="72"/>
      <c r="L28" s="72"/>
      <c r="M28" s="72"/>
      <c r="N28" s="82">
        <f t="shared" si="0"/>
        <v>15</v>
      </c>
      <c r="O28" s="83">
        <f t="shared" si="1"/>
        <v>131</v>
      </c>
      <c r="P28" s="84">
        <f t="shared" si="2"/>
        <v>17</v>
      </c>
      <c r="Q28" s="66"/>
      <c r="R28" s="72">
        <v>1</v>
      </c>
      <c r="S28" s="72">
        <v>7</v>
      </c>
      <c r="T28" s="72">
        <v>5</v>
      </c>
      <c r="U28" s="72">
        <v>2</v>
      </c>
      <c r="V28" s="72"/>
      <c r="W28" s="72">
        <v>0</v>
      </c>
      <c r="X28" s="72"/>
      <c r="Y28" s="50"/>
      <c r="Z28" s="50"/>
      <c r="AA28" s="74"/>
      <c r="AB28" s="82">
        <f t="shared" si="3"/>
        <v>15</v>
      </c>
      <c r="AC28" s="68">
        <f t="shared" si="4"/>
        <v>127</v>
      </c>
      <c r="AD28" s="84">
        <f t="shared" si="5"/>
        <v>21</v>
      </c>
      <c r="AE28" s="86">
        <f t="shared" si="6"/>
        <v>258</v>
      </c>
      <c r="AF28" s="87">
        <f t="shared" si="7"/>
        <v>18</v>
      </c>
    </row>
    <row r="29" spans="1:32" ht="16.5" thickBot="1" x14ac:dyDescent="0.3">
      <c r="A29" s="1" t="str">
        <f>start!B41</f>
        <v>Václav</v>
      </c>
      <c r="B29" s="1" t="str">
        <f>start!C41</f>
        <v>Čáp</v>
      </c>
      <c r="C29" s="47">
        <f>start!E45</f>
        <v>0</v>
      </c>
      <c r="D29" s="89">
        <v>7</v>
      </c>
      <c r="E29" s="60">
        <v>6</v>
      </c>
      <c r="F29" s="60">
        <v>2</v>
      </c>
      <c r="G29" s="60"/>
      <c r="H29" s="60"/>
      <c r="I29" s="60"/>
      <c r="J29" s="60"/>
      <c r="K29" s="60"/>
      <c r="L29" s="60"/>
      <c r="M29" s="60"/>
      <c r="N29" s="82">
        <f t="shared" si="0"/>
        <v>15</v>
      </c>
      <c r="O29" s="83">
        <f t="shared" si="1"/>
        <v>140</v>
      </c>
      <c r="P29" s="84">
        <f t="shared" si="2"/>
        <v>5</v>
      </c>
      <c r="Q29" s="66"/>
      <c r="R29" s="60">
        <v>11</v>
      </c>
      <c r="S29" s="60">
        <v>3</v>
      </c>
      <c r="T29" s="60">
        <v>1</v>
      </c>
      <c r="U29" s="60"/>
      <c r="V29" s="60"/>
      <c r="W29" s="60">
        <v>0</v>
      </c>
      <c r="X29" s="60"/>
      <c r="Y29" s="79"/>
      <c r="Z29" s="79"/>
      <c r="AA29" s="67"/>
      <c r="AB29" s="82">
        <f t="shared" si="3"/>
        <v>15</v>
      </c>
      <c r="AC29" s="68">
        <f t="shared" si="4"/>
        <v>145</v>
      </c>
      <c r="AD29" s="84">
        <f t="shared" si="5"/>
        <v>4</v>
      </c>
      <c r="AE29" s="86">
        <f t="shared" si="6"/>
        <v>285</v>
      </c>
      <c r="AF29" s="87">
        <f t="shared" si="7"/>
        <v>4</v>
      </c>
    </row>
    <row r="30" spans="1:32" ht="16.5" thickBot="1" x14ac:dyDescent="0.3">
      <c r="A30" s="1">
        <f>start!B42</f>
        <v>0</v>
      </c>
      <c r="B30" s="1">
        <f>start!C42</f>
        <v>0</v>
      </c>
      <c r="C30" s="47">
        <f>start!E46</f>
        <v>0</v>
      </c>
      <c r="D30" s="81"/>
      <c r="E30" s="72"/>
      <c r="F30" s="72"/>
      <c r="G30" s="72"/>
      <c r="H30" s="72"/>
      <c r="I30" s="72"/>
      <c r="J30" s="72"/>
      <c r="K30" s="72"/>
      <c r="L30" s="72"/>
      <c r="M30" s="72"/>
      <c r="N30" s="82">
        <f t="shared" si="0"/>
        <v>0</v>
      </c>
      <c r="O30" s="83">
        <f t="shared" si="1"/>
        <v>0</v>
      </c>
      <c r="P30" s="84">
        <f t="shared" si="2"/>
        <v>27</v>
      </c>
      <c r="Q30" s="66"/>
      <c r="R30" s="72"/>
      <c r="S30" s="72">
        <v>0</v>
      </c>
      <c r="T30" s="72"/>
      <c r="U30" s="72"/>
      <c r="V30" s="72"/>
      <c r="W30" s="72">
        <v>0</v>
      </c>
      <c r="X30" s="72"/>
      <c r="Y30" s="50"/>
      <c r="Z30" s="50"/>
      <c r="AA30" s="74"/>
      <c r="AB30" s="82">
        <f t="shared" si="3"/>
        <v>0</v>
      </c>
      <c r="AC30" s="68">
        <f t="shared" si="4"/>
        <v>0</v>
      </c>
      <c r="AD30" s="84">
        <f t="shared" si="5"/>
        <v>27</v>
      </c>
      <c r="AE30" s="86">
        <f t="shared" si="6"/>
        <v>0</v>
      </c>
      <c r="AF30" s="87">
        <f t="shared" si="7"/>
        <v>27</v>
      </c>
    </row>
    <row r="31" spans="1:32" ht="16.5" thickBot="1" x14ac:dyDescent="0.3">
      <c r="A31" s="1">
        <f>start!B47</f>
        <v>0</v>
      </c>
      <c r="B31" s="1">
        <f>start!C47</f>
        <v>0</v>
      </c>
      <c r="C31" s="47">
        <f>start!E47</f>
        <v>0</v>
      </c>
      <c r="D31" s="48"/>
      <c r="E31" s="60"/>
      <c r="F31" s="60"/>
      <c r="G31" s="60"/>
      <c r="H31" s="60"/>
      <c r="I31" s="60"/>
      <c r="J31" s="60"/>
      <c r="K31" s="60"/>
      <c r="L31" s="60"/>
      <c r="M31" s="60"/>
      <c r="N31" s="82">
        <f t="shared" si="0"/>
        <v>0</v>
      </c>
      <c r="O31" s="83">
        <f t="shared" si="1"/>
        <v>0</v>
      </c>
      <c r="P31" s="84">
        <f t="shared" si="2"/>
        <v>27</v>
      </c>
      <c r="Q31" s="66"/>
      <c r="R31" s="60"/>
      <c r="S31" s="60">
        <v>0</v>
      </c>
      <c r="T31" s="60"/>
      <c r="U31" s="60"/>
      <c r="V31" s="60"/>
      <c r="W31" s="60">
        <v>0</v>
      </c>
      <c r="X31" s="60"/>
      <c r="Y31" s="79"/>
      <c r="Z31" s="79"/>
      <c r="AA31" s="67"/>
      <c r="AB31" s="82">
        <f t="shared" si="3"/>
        <v>0</v>
      </c>
      <c r="AC31" s="68">
        <f t="shared" si="4"/>
        <v>0</v>
      </c>
      <c r="AD31" s="84">
        <f t="shared" si="5"/>
        <v>27</v>
      </c>
      <c r="AE31" s="86">
        <f t="shared" si="6"/>
        <v>0</v>
      </c>
      <c r="AF31" s="87">
        <f t="shared" si="7"/>
        <v>27</v>
      </c>
    </row>
    <row r="32" spans="1:32" ht="16.5" thickBot="1" x14ac:dyDescent="0.3">
      <c r="A32" s="1">
        <f>start!B48</f>
        <v>0</v>
      </c>
      <c r="B32" s="1">
        <f>start!C48</f>
        <v>0</v>
      </c>
      <c r="C32" s="47">
        <f>start!E48</f>
        <v>0</v>
      </c>
      <c r="D32" s="81"/>
      <c r="E32" s="72"/>
      <c r="F32" s="72"/>
      <c r="G32" s="72"/>
      <c r="H32" s="72"/>
      <c r="I32" s="72"/>
      <c r="J32" s="72"/>
      <c r="K32" s="72"/>
      <c r="L32" s="72"/>
      <c r="M32" s="72"/>
      <c r="N32" s="82">
        <f t="shared" si="0"/>
        <v>0</v>
      </c>
      <c r="O32" s="83">
        <f t="shared" si="1"/>
        <v>0</v>
      </c>
      <c r="P32" s="84">
        <f t="shared" si="2"/>
        <v>27</v>
      </c>
      <c r="Q32" s="66"/>
      <c r="R32" s="72"/>
      <c r="S32" s="72">
        <v>0</v>
      </c>
      <c r="T32" s="72"/>
      <c r="U32" s="72"/>
      <c r="V32" s="72"/>
      <c r="W32" s="72">
        <v>0</v>
      </c>
      <c r="X32" s="72"/>
      <c r="Y32" s="50"/>
      <c r="Z32" s="50"/>
      <c r="AA32" s="74"/>
      <c r="AB32" s="82">
        <f t="shared" si="3"/>
        <v>0</v>
      </c>
      <c r="AC32" s="68">
        <f t="shared" si="4"/>
        <v>0</v>
      </c>
      <c r="AD32" s="84">
        <f t="shared" si="5"/>
        <v>27</v>
      </c>
      <c r="AE32" s="86">
        <f t="shared" si="6"/>
        <v>0</v>
      </c>
      <c r="AF32" s="87">
        <f t="shared" si="7"/>
        <v>27</v>
      </c>
    </row>
    <row r="33" spans="1:32" ht="16.5" thickBot="1" x14ac:dyDescent="0.3">
      <c r="A33" s="1">
        <f>start!B49</f>
        <v>0</v>
      </c>
      <c r="B33" s="1">
        <f>start!C49</f>
        <v>0</v>
      </c>
      <c r="C33" s="47">
        <f>start!E49</f>
        <v>0</v>
      </c>
      <c r="D33" s="48"/>
      <c r="E33" s="60"/>
      <c r="F33" s="60"/>
      <c r="G33" s="60"/>
      <c r="H33" s="60"/>
      <c r="I33" s="60"/>
      <c r="J33" s="60"/>
      <c r="K33" s="60"/>
      <c r="L33" s="60"/>
      <c r="M33" s="60"/>
      <c r="N33" s="82">
        <f t="shared" si="0"/>
        <v>0</v>
      </c>
      <c r="O33" s="83">
        <f t="shared" si="1"/>
        <v>0</v>
      </c>
      <c r="P33" s="84">
        <f t="shared" si="2"/>
        <v>27</v>
      </c>
      <c r="Q33" s="66"/>
      <c r="R33" s="60"/>
      <c r="S33" s="60">
        <v>0</v>
      </c>
      <c r="T33" s="60"/>
      <c r="U33" s="60"/>
      <c r="V33" s="60"/>
      <c r="W33" s="60">
        <v>0</v>
      </c>
      <c r="X33" s="60"/>
      <c r="Y33" s="79"/>
      <c r="Z33" s="79"/>
      <c r="AA33" s="67"/>
      <c r="AB33" s="82">
        <f t="shared" si="3"/>
        <v>0</v>
      </c>
      <c r="AC33" s="85">
        <f t="shared" si="4"/>
        <v>0</v>
      </c>
      <c r="AD33" s="84">
        <f t="shared" si="5"/>
        <v>27</v>
      </c>
      <c r="AE33" s="86">
        <f t="shared" si="6"/>
        <v>0</v>
      </c>
      <c r="AF33" s="87">
        <f t="shared" si="7"/>
        <v>27</v>
      </c>
    </row>
    <row r="34" spans="1:32" ht="16.5" thickBot="1" x14ac:dyDescent="0.3">
      <c r="A34" s="1">
        <f>start!B50</f>
        <v>0</v>
      </c>
      <c r="B34" s="1">
        <f>start!C50</f>
        <v>0</v>
      </c>
      <c r="C34" s="47">
        <f>start!E50</f>
        <v>0</v>
      </c>
      <c r="D34" s="81"/>
      <c r="E34" s="72"/>
      <c r="F34" s="72"/>
      <c r="G34" s="72"/>
      <c r="H34" s="72"/>
      <c r="I34" s="72"/>
      <c r="J34" s="72"/>
      <c r="K34" s="72"/>
      <c r="L34" s="72"/>
      <c r="M34" s="72"/>
      <c r="N34" s="82">
        <f t="shared" si="0"/>
        <v>0</v>
      </c>
      <c r="O34" s="83">
        <f t="shared" si="1"/>
        <v>0</v>
      </c>
      <c r="P34" s="84">
        <f t="shared" si="2"/>
        <v>27</v>
      </c>
      <c r="Q34" s="66"/>
      <c r="R34" s="72"/>
      <c r="S34" s="72">
        <v>0</v>
      </c>
      <c r="T34" s="72"/>
      <c r="U34" s="72"/>
      <c r="V34" s="72"/>
      <c r="W34" s="72">
        <v>0</v>
      </c>
      <c r="X34" s="72"/>
      <c r="Y34" s="50"/>
      <c r="Z34" s="50"/>
      <c r="AA34" s="74"/>
      <c r="AB34" s="82">
        <f t="shared" si="3"/>
        <v>0</v>
      </c>
      <c r="AC34" s="85">
        <f t="shared" si="4"/>
        <v>0</v>
      </c>
      <c r="AD34" s="84">
        <f t="shared" si="5"/>
        <v>27</v>
      </c>
      <c r="AE34" s="86">
        <f t="shared" si="6"/>
        <v>0</v>
      </c>
      <c r="AF34" s="87">
        <f t="shared" si="7"/>
        <v>27</v>
      </c>
    </row>
    <row r="35" spans="1:32" ht="16.5" thickBot="1" x14ac:dyDescent="0.3">
      <c r="A35" s="1"/>
      <c r="B35" s="1"/>
      <c r="C35" s="47">
        <f>start!E51</f>
        <v>0</v>
      </c>
      <c r="D35" s="48"/>
      <c r="E35" s="60"/>
      <c r="F35" s="60"/>
      <c r="G35" s="60"/>
      <c r="H35" s="60"/>
      <c r="I35" s="60"/>
      <c r="J35" s="60"/>
      <c r="K35" s="60"/>
      <c r="L35" s="60"/>
      <c r="M35" s="60"/>
      <c r="N35" s="82">
        <f t="shared" si="0"/>
        <v>0</v>
      </c>
      <c r="O35" s="83">
        <f t="shared" si="1"/>
        <v>0</v>
      </c>
      <c r="P35" s="84">
        <f t="shared" si="2"/>
        <v>27</v>
      </c>
      <c r="Q35" s="66"/>
      <c r="R35" s="60"/>
      <c r="S35" s="60">
        <v>0</v>
      </c>
      <c r="T35" s="60"/>
      <c r="U35" s="60"/>
      <c r="V35" s="60"/>
      <c r="W35" s="60">
        <v>0</v>
      </c>
      <c r="X35" s="60"/>
      <c r="Y35" s="79"/>
      <c r="Z35" s="79"/>
      <c r="AA35" s="67"/>
      <c r="AB35" s="82">
        <f t="shared" si="3"/>
        <v>0</v>
      </c>
      <c r="AC35" s="85">
        <f t="shared" si="4"/>
        <v>0</v>
      </c>
      <c r="AD35" s="84">
        <f t="shared" si="5"/>
        <v>27</v>
      </c>
      <c r="AE35" s="86">
        <f t="shared" si="6"/>
        <v>0</v>
      </c>
      <c r="AF35" s="87">
        <f t="shared" si="7"/>
        <v>27</v>
      </c>
    </row>
    <row r="36" spans="1:32" ht="16.5" thickBot="1" x14ac:dyDescent="0.3">
      <c r="A36" s="1"/>
      <c r="B36" s="1"/>
      <c r="C36" s="47">
        <f>start!E53</f>
        <v>0</v>
      </c>
      <c r="D36" s="81"/>
      <c r="E36" s="72"/>
      <c r="F36" s="72"/>
      <c r="G36" s="72"/>
      <c r="H36" s="72"/>
      <c r="I36" s="72"/>
      <c r="J36" s="72"/>
      <c r="K36" s="72"/>
      <c r="L36" s="72"/>
      <c r="M36" s="72"/>
      <c r="N36" s="82">
        <f t="shared" si="0"/>
        <v>0</v>
      </c>
      <c r="O36" s="83">
        <f t="shared" si="1"/>
        <v>0</v>
      </c>
      <c r="P36" s="84">
        <f t="shared" si="2"/>
        <v>27</v>
      </c>
      <c r="Q36" s="66"/>
      <c r="R36" s="72"/>
      <c r="S36" s="72">
        <v>0</v>
      </c>
      <c r="T36" s="72"/>
      <c r="U36" s="72"/>
      <c r="V36" s="72"/>
      <c r="W36" s="72">
        <v>0</v>
      </c>
      <c r="X36" s="72"/>
      <c r="Y36" s="50"/>
      <c r="Z36" s="50"/>
      <c r="AA36" s="74"/>
      <c r="AB36" s="82">
        <f t="shared" si="3"/>
        <v>0</v>
      </c>
      <c r="AC36" s="85">
        <f t="shared" si="4"/>
        <v>0</v>
      </c>
      <c r="AD36" s="84">
        <f t="shared" si="5"/>
        <v>27</v>
      </c>
      <c r="AE36" s="86">
        <f t="shared" si="6"/>
        <v>0</v>
      </c>
      <c r="AF36" s="87">
        <f t="shared" si="7"/>
        <v>27</v>
      </c>
    </row>
    <row r="37" spans="1:32" ht="16.5" thickBot="1" x14ac:dyDescent="0.3">
      <c r="A37" s="1">
        <f>start!B54</f>
        <v>0</v>
      </c>
      <c r="B37" s="1">
        <f>start!C54</f>
        <v>0</v>
      </c>
      <c r="C37" s="47">
        <f>start!E54</f>
        <v>0</v>
      </c>
      <c r="D37" s="48"/>
      <c r="E37" s="60"/>
      <c r="F37" s="60"/>
      <c r="G37" s="60"/>
      <c r="H37" s="60"/>
      <c r="I37" s="60"/>
      <c r="J37" s="60"/>
      <c r="K37" s="60"/>
      <c r="L37" s="60"/>
      <c r="M37" s="60"/>
      <c r="N37" s="82">
        <f t="shared" si="0"/>
        <v>0</v>
      </c>
      <c r="O37" s="83">
        <f t="shared" si="1"/>
        <v>0</v>
      </c>
      <c r="P37" s="84">
        <f t="shared" si="2"/>
        <v>27</v>
      </c>
      <c r="Q37" s="66"/>
      <c r="R37" s="60"/>
      <c r="S37" s="60">
        <v>0</v>
      </c>
      <c r="T37" s="60"/>
      <c r="U37" s="60"/>
      <c r="V37" s="60"/>
      <c r="W37" s="60">
        <v>0</v>
      </c>
      <c r="X37" s="60"/>
      <c r="Y37" s="79"/>
      <c r="Z37" s="79"/>
      <c r="AA37" s="67"/>
      <c r="AB37" s="82">
        <f t="shared" si="3"/>
        <v>0</v>
      </c>
      <c r="AC37" s="85">
        <f t="shared" si="4"/>
        <v>0</v>
      </c>
      <c r="AD37" s="84">
        <f t="shared" si="5"/>
        <v>27</v>
      </c>
      <c r="AE37" s="86">
        <f t="shared" si="6"/>
        <v>0</v>
      </c>
      <c r="AF37" s="87">
        <f t="shared" si="7"/>
        <v>27</v>
      </c>
    </row>
    <row r="38" spans="1:32" ht="16.5" thickBot="1" x14ac:dyDescent="0.3">
      <c r="A38" s="1">
        <f>start!B55</f>
        <v>0</v>
      </c>
      <c r="B38" s="1">
        <f>start!C55</f>
        <v>0</v>
      </c>
      <c r="C38" s="47">
        <f>start!E55</f>
        <v>0</v>
      </c>
      <c r="D38" s="81"/>
      <c r="E38" s="72"/>
      <c r="F38" s="72"/>
      <c r="G38" s="72"/>
      <c r="H38" s="72"/>
      <c r="I38" s="72"/>
      <c r="J38" s="72"/>
      <c r="K38" s="72"/>
      <c r="L38" s="72"/>
      <c r="M38" s="72"/>
      <c r="N38" s="82">
        <f t="shared" si="0"/>
        <v>0</v>
      </c>
      <c r="O38" s="83">
        <f t="shared" si="1"/>
        <v>0</v>
      </c>
      <c r="P38" s="84">
        <f t="shared" si="2"/>
        <v>27</v>
      </c>
      <c r="Q38" s="66"/>
      <c r="R38" s="72"/>
      <c r="S38" s="72">
        <v>0</v>
      </c>
      <c r="T38" s="72"/>
      <c r="U38" s="72"/>
      <c r="V38" s="72"/>
      <c r="W38" s="72">
        <v>0</v>
      </c>
      <c r="X38" s="72"/>
      <c r="Y38" s="50"/>
      <c r="Z38" s="50"/>
      <c r="AA38" s="74"/>
      <c r="AB38" s="82">
        <f t="shared" si="3"/>
        <v>0</v>
      </c>
      <c r="AC38" s="85">
        <f t="shared" si="4"/>
        <v>0</v>
      </c>
      <c r="AD38" s="84">
        <f t="shared" si="5"/>
        <v>27</v>
      </c>
      <c r="AE38" s="86">
        <f t="shared" si="6"/>
        <v>0</v>
      </c>
      <c r="AF38" s="87">
        <f t="shared" si="7"/>
        <v>27</v>
      </c>
    </row>
    <row r="39" spans="1:32" ht="16.5" thickBot="1" x14ac:dyDescent="0.3">
      <c r="A39" s="1">
        <f>start!B56</f>
        <v>0</v>
      </c>
      <c r="B39" s="1">
        <f>start!C56</f>
        <v>0</v>
      </c>
      <c r="C39" s="47">
        <f>start!E56</f>
        <v>0</v>
      </c>
      <c r="D39" s="48"/>
      <c r="E39" s="60"/>
      <c r="F39" s="60"/>
      <c r="G39" s="60"/>
      <c r="H39" s="60"/>
      <c r="I39" s="60"/>
      <c r="J39" s="60"/>
      <c r="K39" s="60"/>
      <c r="L39" s="60"/>
      <c r="M39" s="60"/>
      <c r="N39" s="82">
        <f t="shared" si="0"/>
        <v>0</v>
      </c>
      <c r="O39" s="83">
        <f t="shared" si="1"/>
        <v>0</v>
      </c>
      <c r="P39" s="84">
        <f t="shared" si="2"/>
        <v>27</v>
      </c>
      <c r="Q39" s="66"/>
      <c r="R39" s="60"/>
      <c r="S39" s="60">
        <v>0</v>
      </c>
      <c r="T39" s="60"/>
      <c r="U39" s="60"/>
      <c r="V39" s="60"/>
      <c r="W39" s="60">
        <v>0</v>
      </c>
      <c r="X39" s="60"/>
      <c r="Y39" s="79"/>
      <c r="Z39" s="79"/>
      <c r="AA39" s="67"/>
      <c r="AB39" s="82">
        <f t="shared" si="3"/>
        <v>0</v>
      </c>
      <c r="AC39" s="85">
        <f t="shared" si="4"/>
        <v>0</v>
      </c>
      <c r="AD39" s="84">
        <f t="shared" si="5"/>
        <v>27</v>
      </c>
      <c r="AE39" s="86">
        <f t="shared" si="6"/>
        <v>0</v>
      </c>
      <c r="AF39" s="87">
        <f t="shared" si="7"/>
        <v>27</v>
      </c>
    </row>
    <row r="40" spans="1:32" ht="16.5" thickBot="1" x14ac:dyDescent="0.3">
      <c r="A40" s="1">
        <f>start!B57</f>
        <v>0</v>
      </c>
      <c r="B40" s="1">
        <f>start!C57</f>
        <v>0</v>
      </c>
      <c r="C40" s="47">
        <f>start!E57</f>
        <v>0</v>
      </c>
      <c r="D40" s="81"/>
      <c r="E40" s="72"/>
      <c r="F40" s="72"/>
      <c r="G40" s="72"/>
      <c r="H40" s="72"/>
      <c r="I40" s="72"/>
      <c r="J40" s="72"/>
      <c r="K40" s="72"/>
      <c r="L40" s="72"/>
      <c r="M40" s="72"/>
      <c r="N40" s="82">
        <f t="shared" si="0"/>
        <v>0</v>
      </c>
      <c r="O40" s="83">
        <f t="shared" si="1"/>
        <v>0</v>
      </c>
      <c r="P40" s="84">
        <f t="shared" si="2"/>
        <v>27</v>
      </c>
      <c r="Q40" s="66"/>
      <c r="R40" s="72"/>
      <c r="S40" s="72">
        <v>0</v>
      </c>
      <c r="T40" s="72"/>
      <c r="U40" s="72"/>
      <c r="V40" s="72"/>
      <c r="W40" s="72">
        <v>0</v>
      </c>
      <c r="X40" s="72"/>
      <c r="Y40" s="50"/>
      <c r="Z40" s="50"/>
      <c r="AA40" s="74"/>
      <c r="AB40" s="82">
        <f t="shared" si="3"/>
        <v>0</v>
      </c>
      <c r="AC40" s="85">
        <f t="shared" si="4"/>
        <v>0</v>
      </c>
      <c r="AD40" s="84">
        <f t="shared" si="5"/>
        <v>27</v>
      </c>
      <c r="AE40" s="86">
        <f t="shared" si="6"/>
        <v>0</v>
      </c>
      <c r="AF40" s="87">
        <f t="shared" si="7"/>
        <v>27</v>
      </c>
    </row>
    <row r="41" spans="1:32" ht="16.5" thickBot="1" x14ac:dyDescent="0.3">
      <c r="A41" s="1">
        <f>start!B58</f>
        <v>0</v>
      </c>
      <c r="B41" s="1">
        <f>start!C58</f>
        <v>0</v>
      </c>
      <c r="C41" s="47">
        <f>start!E58</f>
        <v>0</v>
      </c>
      <c r="D41" s="48"/>
      <c r="E41" s="60"/>
      <c r="F41" s="60"/>
      <c r="G41" s="60"/>
      <c r="H41" s="60"/>
      <c r="I41" s="60"/>
      <c r="J41" s="60"/>
      <c r="K41" s="60"/>
      <c r="L41" s="60"/>
      <c r="M41" s="60"/>
      <c r="N41" s="82">
        <f t="shared" si="0"/>
        <v>0</v>
      </c>
      <c r="O41" s="83">
        <f t="shared" si="1"/>
        <v>0</v>
      </c>
      <c r="P41" s="84">
        <f t="shared" si="2"/>
        <v>27</v>
      </c>
      <c r="Q41" s="66"/>
      <c r="R41" s="60"/>
      <c r="S41" s="60">
        <v>0</v>
      </c>
      <c r="T41" s="60"/>
      <c r="U41" s="60"/>
      <c r="V41" s="60"/>
      <c r="W41" s="60">
        <v>0</v>
      </c>
      <c r="X41" s="60"/>
      <c r="Y41" s="79"/>
      <c r="Z41" s="79"/>
      <c r="AA41" s="67"/>
      <c r="AB41" s="82">
        <f t="shared" si="3"/>
        <v>0</v>
      </c>
      <c r="AC41" s="85">
        <f t="shared" si="4"/>
        <v>0</v>
      </c>
      <c r="AD41" s="84">
        <f t="shared" si="5"/>
        <v>27</v>
      </c>
      <c r="AE41" s="86">
        <f t="shared" si="6"/>
        <v>0</v>
      </c>
      <c r="AF41" s="87">
        <f t="shared" si="7"/>
        <v>27</v>
      </c>
    </row>
    <row r="42" spans="1:32" ht="16.5" thickBot="1" x14ac:dyDescent="0.3">
      <c r="A42" s="1">
        <f>start!B59</f>
        <v>0</v>
      </c>
      <c r="B42" s="1">
        <f>start!C59</f>
        <v>0</v>
      </c>
      <c r="C42" s="47">
        <f>start!E59</f>
        <v>0</v>
      </c>
      <c r="D42" s="81"/>
      <c r="E42" s="72"/>
      <c r="F42" s="72"/>
      <c r="G42" s="72"/>
      <c r="H42" s="72"/>
      <c r="I42" s="72"/>
      <c r="J42" s="72"/>
      <c r="K42" s="72"/>
      <c r="L42" s="72"/>
      <c r="M42" s="72"/>
      <c r="N42" s="82">
        <f t="shared" si="0"/>
        <v>0</v>
      </c>
      <c r="O42" s="83">
        <f t="shared" si="1"/>
        <v>0</v>
      </c>
      <c r="P42" s="84">
        <f t="shared" si="2"/>
        <v>27</v>
      </c>
      <c r="Q42" s="66"/>
      <c r="R42" s="72"/>
      <c r="S42" s="72">
        <v>0</v>
      </c>
      <c r="T42" s="72"/>
      <c r="U42" s="72"/>
      <c r="V42" s="72"/>
      <c r="W42" s="72">
        <v>0</v>
      </c>
      <c r="X42" s="72"/>
      <c r="Y42" s="50"/>
      <c r="Z42" s="50"/>
      <c r="AA42" s="74"/>
      <c r="AB42" s="82">
        <f t="shared" si="3"/>
        <v>0</v>
      </c>
      <c r="AC42" s="85">
        <f t="shared" si="4"/>
        <v>0</v>
      </c>
      <c r="AD42" s="84">
        <f t="shared" si="5"/>
        <v>27</v>
      </c>
      <c r="AE42" s="86">
        <f t="shared" si="6"/>
        <v>0</v>
      </c>
      <c r="AF42" s="87">
        <f t="shared" si="7"/>
        <v>27</v>
      </c>
    </row>
    <row r="43" spans="1:32" ht="16.5" thickBot="1" x14ac:dyDescent="0.3">
      <c r="A43" s="1">
        <f>start!B60</f>
        <v>0</v>
      </c>
      <c r="B43" s="1">
        <f>start!C60</f>
        <v>0</v>
      </c>
      <c r="C43" s="47">
        <f>start!E60</f>
        <v>0</v>
      </c>
      <c r="D43" s="48"/>
      <c r="E43" s="60"/>
      <c r="F43" s="60"/>
      <c r="G43" s="60"/>
      <c r="H43" s="60"/>
      <c r="I43" s="60"/>
      <c r="J43" s="60"/>
      <c r="K43" s="60"/>
      <c r="L43" s="60"/>
      <c r="M43" s="60"/>
      <c r="N43" s="82">
        <f t="shared" si="0"/>
        <v>0</v>
      </c>
      <c r="O43" s="83">
        <f t="shared" si="1"/>
        <v>0</v>
      </c>
      <c r="P43" s="84">
        <f t="shared" si="2"/>
        <v>27</v>
      </c>
      <c r="Q43" s="66"/>
      <c r="R43" s="60"/>
      <c r="S43" s="60">
        <v>0</v>
      </c>
      <c r="T43" s="60"/>
      <c r="U43" s="60"/>
      <c r="V43" s="60"/>
      <c r="W43" s="60">
        <v>0</v>
      </c>
      <c r="X43" s="60"/>
      <c r="Y43" s="79"/>
      <c r="Z43" s="79"/>
      <c r="AA43" s="67"/>
      <c r="AB43" s="82">
        <f t="shared" si="3"/>
        <v>0</v>
      </c>
      <c r="AC43" s="85">
        <f t="shared" si="4"/>
        <v>0</v>
      </c>
      <c r="AD43" s="84">
        <f t="shared" si="5"/>
        <v>27</v>
      </c>
      <c r="AE43" s="86">
        <f t="shared" si="6"/>
        <v>0</v>
      </c>
      <c r="AF43" s="87">
        <f t="shared" si="7"/>
        <v>27</v>
      </c>
    </row>
    <row r="44" spans="1:32" ht="16.5" thickBot="1" x14ac:dyDescent="0.3">
      <c r="A44" s="1">
        <f>start!B61</f>
        <v>0</v>
      </c>
      <c r="B44" s="1">
        <f>start!C61</f>
        <v>0</v>
      </c>
      <c r="C44" s="47">
        <f>start!E61</f>
        <v>0</v>
      </c>
      <c r="D44" s="81"/>
      <c r="E44" s="72"/>
      <c r="F44" s="72"/>
      <c r="G44" s="72"/>
      <c r="H44" s="72"/>
      <c r="I44" s="72"/>
      <c r="J44" s="72"/>
      <c r="K44" s="72"/>
      <c r="L44" s="72"/>
      <c r="M44" s="72"/>
      <c r="N44" s="82">
        <f t="shared" si="0"/>
        <v>0</v>
      </c>
      <c r="O44" s="83">
        <f t="shared" si="1"/>
        <v>0</v>
      </c>
      <c r="P44" s="84">
        <f t="shared" si="2"/>
        <v>27</v>
      </c>
      <c r="Q44" s="66"/>
      <c r="R44" s="72"/>
      <c r="S44" s="72">
        <v>0</v>
      </c>
      <c r="T44" s="72"/>
      <c r="U44" s="72"/>
      <c r="V44" s="72"/>
      <c r="W44" s="72">
        <v>0</v>
      </c>
      <c r="X44" s="72"/>
      <c r="Y44" s="50"/>
      <c r="Z44" s="50"/>
      <c r="AA44" s="74"/>
      <c r="AB44" s="82">
        <f t="shared" si="3"/>
        <v>0</v>
      </c>
      <c r="AC44" s="85">
        <f t="shared" si="4"/>
        <v>0</v>
      </c>
      <c r="AD44" s="84">
        <f t="shared" si="5"/>
        <v>27</v>
      </c>
      <c r="AE44" s="86">
        <f t="shared" si="6"/>
        <v>0</v>
      </c>
      <c r="AF44" s="87">
        <f t="shared" si="7"/>
        <v>27</v>
      </c>
    </row>
    <row r="45" spans="1:32" ht="16.5" thickBot="1" x14ac:dyDescent="0.3">
      <c r="A45" s="1">
        <f>start!B62</f>
        <v>0</v>
      </c>
      <c r="B45" s="1">
        <f>start!C62</f>
        <v>0</v>
      </c>
      <c r="C45" s="47">
        <f>start!E62</f>
        <v>0</v>
      </c>
      <c r="D45" s="48"/>
      <c r="E45" s="60"/>
      <c r="F45" s="60"/>
      <c r="G45" s="60"/>
      <c r="H45" s="60"/>
      <c r="I45" s="60"/>
      <c r="J45" s="60"/>
      <c r="K45" s="60"/>
      <c r="L45" s="60"/>
      <c r="M45" s="60"/>
      <c r="N45" s="82">
        <f t="shared" si="0"/>
        <v>0</v>
      </c>
      <c r="O45" s="83">
        <f t="shared" si="1"/>
        <v>0</v>
      </c>
      <c r="P45" s="84">
        <f t="shared" si="2"/>
        <v>27</v>
      </c>
      <c r="Q45" s="66"/>
      <c r="R45" s="60"/>
      <c r="S45" s="60">
        <v>0</v>
      </c>
      <c r="T45" s="60"/>
      <c r="U45" s="60"/>
      <c r="V45" s="60"/>
      <c r="W45" s="60">
        <v>0</v>
      </c>
      <c r="X45" s="60"/>
      <c r="Y45" s="79"/>
      <c r="Z45" s="79"/>
      <c r="AA45" s="67"/>
      <c r="AB45" s="82">
        <f t="shared" si="3"/>
        <v>0</v>
      </c>
      <c r="AC45" s="85">
        <f t="shared" si="4"/>
        <v>0</v>
      </c>
      <c r="AD45" s="84">
        <f t="shared" si="5"/>
        <v>27</v>
      </c>
      <c r="AE45" s="86">
        <f t="shared" si="6"/>
        <v>0</v>
      </c>
      <c r="AF45" s="87">
        <f t="shared" si="7"/>
        <v>27</v>
      </c>
    </row>
    <row r="46" spans="1:32" ht="16.5" thickBot="1" x14ac:dyDescent="0.3">
      <c r="A46" s="1">
        <f>start!B63</f>
        <v>0</v>
      </c>
      <c r="B46" s="1">
        <f>start!C63</f>
        <v>0</v>
      </c>
      <c r="C46" s="47">
        <f>start!E63</f>
        <v>0</v>
      </c>
      <c r="D46" s="81"/>
      <c r="E46" s="72"/>
      <c r="F46" s="72"/>
      <c r="G46" s="72"/>
      <c r="H46" s="72"/>
      <c r="I46" s="72"/>
      <c r="J46" s="72"/>
      <c r="K46" s="72"/>
      <c r="L46" s="72"/>
      <c r="M46" s="72"/>
      <c r="N46" s="82">
        <f t="shared" si="0"/>
        <v>0</v>
      </c>
      <c r="O46" s="83">
        <f t="shared" si="1"/>
        <v>0</v>
      </c>
      <c r="P46" s="84">
        <f t="shared" si="2"/>
        <v>27</v>
      </c>
      <c r="Q46" s="66"/>
      <c r="R46" s="72">
        <v>0</v>
      </c>
      <c r="S46" s="72">
        <v>0</v>
      </c>
      <c r="T46" s="72"/>
      <c r="U46" s="72"/>
      <c r="V46" s="72"/>
      <c r="W46" s="72">
        <v>0</v>
      </c>
      <c r="X46" s="72"/>
      <c r="Y46" s="50"/>
      <c r="Z46" s="50"/>
      <c r="AA46" s="74"/>
      <c r="AB46" s="82">
        <f t="shared" si="3"/>
        <v>0</v>
      </c>
      <c r="AC46" s="85">
        <f t="shared" si="4"/>
        <v>0</v>
      </c>
      <c r="AD46" s="84">
        <f t="shared" si="5"/>
        <v>27</v>
      </c>
      <c r="AE46" s="86">
        <f t="shared" si="6"/>
        <v>0</v>
      </c>
      <c r="AF46" s="87">
        <f t="shared" si="7"/>
        <v>27</v>
      </c>
    </row>
    <row r="47" spans="1:32" ht="15.75" x14ac:dyDescent="0.25">
      <c r="A47" s="1">
        <f>start!B64</f>
        <v>0</v>
      </c>
      <c r="B47" s="1">
        <f>start!C64</f>
        <v>0</v>
      </c>
      <c r="C47" s="47">
        <f>start!E64</f>
        <v>0</v>
      </c>
      <c r="D47" s="48"/>
      <c r="E47" s="60"/>
      <c r="F47" s="60"/>
      <c r="G47" s="60"/>
      <c r="H47" s="60"/>
      <c r="I47" s="60"/>
      <c r="J47" s="60"/>
      <c r="K47" s="60"/>
      <c r="L47" s="60"/>
      <c r="M47" s="60"/>
      <c r="N47" s="82">
        <f t="shared" si="0"/>
        <v>0</v>
      </c>
      <c r="O47" s="83">
        <f t="shared" si="1"/>
        <v>0</v>
      </c>
      <c r="P47" s="84">
        <f t="shared" si="2"/>
        <v>27</v>
      </c>
      <c r="Q47" s="66"/>
      <c r="R47" s="60"/>
      <c r="S47" s="60">
        <v>0</v>
      </c>
      <c r="T47" s="60"/>
      <c r="U47" s="60"/>
      <c r="V47" s="60"/>
      <c r="W47" s="60">
        <v>0</v>
      </c>
      <c r="X47" s="60"/>
      <c r="Y47" s="79"/>
      <c r="Z47" s="79"/>
      <c r="AA47" s="67"/>
      <c r="AB47" s="82">
        <f t="shared" si="3"/>
        <v>0</v>
      </c>
      <c r="AC47" s="85">
        <f t="shared" si="4"/>
        <v>0</v>
      </c>
      <c r="AD47" s="84">
        <f t="shared" si="5"/>
        <v>27</v>
      </c>
      <c r="AE47" s="86">
        <f t="shared" si="6"/>
        <v>0</v>
      </c>
      <c r="AF47" s="87">
        <f t="shared" si="7"/>
        <v>27</v>
      </c>
    </row>
  </sheetData>
  <mergeCells count="13">
    <mergeCell ref="AC2:AD2"/>
    <mergeCell ref="AE2:AF2"/>
    <mergeCell ref="A2:A3"/>
    <mergeCell ref="D1:G1"/>
    <mergeCell ref="Q1:T1"/>
    <mergeCell ref="AE1:AF1"/>
    <mergeCell ref="B2:B3"/>
    <mergeCell ref="C2:C3"/>
    <mergeCell ref="D2:M2"/>
    <mergeCell ref="N2:N3"/>
    <mergeCell ref="O2:P2"/>
    <mergeCell ref="Q2:AA2"/>
    <mergeCell ref="AB2:AB3"/>
  </mergeCells>
  <conditionalFormatting sqref="N4:N47 AB4:AB47">
    <cfRule type="cellIs" dxfId="1" priority="2" stopIfTrue="1" operator="equal">
      <formula>30</formula>
    </cfRule>
  </conditionalFormatting>
  <conditionalFormatting sqref="P4:P47 AF4:AF47 AD4:AD47">
    <cfRule type="cellIs" dxfId="0" priority="1" stopIfTrue="1" operator="between">
      <formula>1</formula>
      <formula>3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List1</vt:lpstr>
      <vt:lpstr>start</vt:lpstr>
      <vt:lpstr>vys</vt:lpstr>
      <vt:lpstr>počty</vt:lpstr>
      <vt:lpstr>start!Oblast_tisku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</dc:creator>
  <cp:lastModifiedBy>Karel</cp:lastModifiedBy>
  <cp:lastPrinted>2022-08-31T15:14:53Z</cp:lastPrinted>
  <dcterms:created xsi:type="dcterms:W3CDTF">2016-05-18T18:43:44Z</dcterms:created>
  <dcterms:modified xsi:type="dcterms:W3CDTF">2023-02-11T16:51:09Z</dcterms:modified>
</cp:coreProperties>
</file>